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firstSheet="1"/>
  </bookViews>
  <sheets>
    <sheet name="明细 " sheetId="11" r:id="rId1"/>
  </sheets>
  <definedNames>
    <definedName name="_xlnm._FilterDatabase" localSheetId="0" hidden="1">'明细 '!$A$2:$DV$67</definedName>
    <definedName name="OLE_LINK1" localSheetId="0">#REF!</definedName>
    <definedName name="_xlnm.Print_Area" localSheetId="0">'明细 '!$A$1:$Y$72</definedName>
    <definedName name="Print_Area_MI">#REF!</definedName>
  </definedNames>
  <calcPr calcId="144525"/>
</workbook>
</file>

<file path=xl/sharedStrings.xml><?xml version="1.0" encoding="utf-8"?>
<sst xmlns="http://schemas.openxmlformats.org/spreadsheetml/2006/main" count="458" uniqueCount="170">
  <si>
    <t>白云区2025年第二次就业专项资金审核培训补贴公示</t>
  </si>
  <si>
    <t>序号</t>
  </si>
  <si>
    <t>盒号</t>
  </si>
  <si>
    <t>培训机构</t>
  </si>
  <si>
    <t>培训工种</t>
  </si>
  <si>
    <t>培训类别</t>
  </si>
  <si>
    <t>培训时间</t>
  </si>
  <si>
    <t>培训地点</t>
  </si>
  <si>
    <t>有效天数</t>
  </si>
  <si>
    <t>培训课时</t>
  </si>
  <si>
    <t>申报人数</t>
  </si>
  <si>
    <t>实际培训人数</t>
  </si>
  <si>
    <t>合格人数</t>
  </si>
  <si>
    <t>实拔人数</t>
  </si>
  <si>
    <t>补贴标准（元/人/天）</t>
  </si>
  <si>
    <t>培训补贴</t>
  </si>
  <si>
    <t>应扣金额（预拔30%/管理费15%/监狱已拨部分）</t>
  </si>
  <si>
    <t>培训补贴
小计</t>
  </si>
  <si>
    <t>鉴定机构</t>
  </si>
  <si>
    <t>鉴定人数</t>
  </si>
  <si>
    <t>甄别未享受鉴定补贴人数</t>
  </si>
  <si>
    <t>享受鉴定补贴实拔人数</t>
  </si>
  <si>
    <t>鉴定补贴标准</t>
  </si>
  <si>
    <t>鉴定补贴小计</t>
  </si>
  <si>
    <t>合计金额（元）</t>
  </si>
  <si>
    <t>实拨总金额</t>
  </si>
  <si>
    <t>2024-15(培训2盒/鉴定1盒）</t>
  </si>
  <si>
    <t>贵阳洲洋造艺化妆职业培训学校</t>
  </si>
  <si>
    <t>美容师</t>
  </si>
  <si>
    <t>中长期</t>
  </si>
  <si>
    <t>2024.06.14-2024.07.14</t>
  </si>
  <si>
    <t>贵阳市白云区尖山路2号贵阳银行楼上7楼</t>
  </si>
  <si>
    <t>/</t>
  </si>
  <si>
    <t>贵州工商职业技工学校</t>
  </si>
  <si>
    <t>2024-25（培训2盒/鉴定1盒）</t>
  </si>
  <si>
    <t>2024.11.14-20224.12.14</t>
  </si>
  <si>
    <t>贵阳市白云区同心西路116号鸡场村综合楼4楼</t>
  </si>
  <si>
    <t>2024-24（1盒）</t>
  </si>
  <si>
    <t>贵州净山职业技术学校</t>
  </si>
  <si>
    <t>网络创业（直播）</t>
  </si>
  <si>
    <t>创业培训</t>
  </si>
  <si>
    <t>2024.08.12-2024.08.18</t>
  </si>
  <si>
    <t>贵阳市白云区程官村综合楼1楼会议室</t>
  </si>
  <si>
    <t>无需鉴定</t>
  </si>
  <si>
    <t>2025-14（2盒）</t>
  </si>
  <si>
    <t>贵阳风驰科技有限公司</t>
  </si>
  <si>
    <t>网络与信息安全管理员</t>
  </si>
  <si>
    <t>短平快</t>
  </si>
  <si>
    <t>2025.09.04-2025.09.08</t>
  </si>
  <si>
    <t>世纪恒通2楼培训教室</t>
  </si>
  <si>
    <t>创业2024-18（2盒）</t>
  </si>
  <si>
    <t>贵州劳动力就业技能培训学校</t>
  </si>
  <si>
    <t>网络创业（电商版）</t>
  </si>
  <si>
    <t>2024.07.01-2024.07.07</t>
  </si>
  <si>
    <t>贵州商学院</t>
  </si>
  <si>
    <t>创业2024-19（2盒）</t>
  </si>
  <si>
    <t>创业2024-22（2盒）</t>
  </si>
  <si>
    <t>网络创业（直播版）</t>
  </si>
  <si>
    <t>2024.07.02-2024.07.08</t>
  </si>
  <si>
    <t>贵阳市白云区大山洞街道建安社区党群服务中心</t>
  </si>
  <si>
    <t>2023-46（3盒）</t>
  </si>
  <si>
    <t>贵州铝业技师学院</t>
  </si>
  <si>
    <t>SYB</t>
  </si>
  <si>
    <t>2023.09.16-2023.09.25</t>
  </si>
  <si>
    <t>贵州铝业技师学院北校区</t>
  </si>
  <si>
    <t>2023-47（3盒）</t>
  </si>
  <si>
    <t>2023-48（3盒）</t>
  </si>
  <si>
    <t>2023-49（3盒）</t>
  </si>
  <si>
    <t>2023-50（3盒）</t>
  </si>
  <si>
    <t>2023-51（3盒）</t>
  </si>
  <si>
    <t>2023-52（3盒）</t>
  </si>
  <si>
    <t>网络创业</t>
  </si>
  <si>
    <t>2023.09.19-2023.09.25</t>
  </si>
  <si>
    <t>2023-53（3盒）</t>
  </si>
  <si>
    <t>2023-54（3盒）</t>
  </si>
  <si>
    <t>2023-55（3盒）</t>
  </si>
  <si>
    <t>2023-56（3盒）</t>
  </si>
  <si>
    <t>2023-57（3盒）</t>
  </si>
  <si>
    <t>2023-60（3盒）</t>
  </si>
  <si>
    <t>2023.10.10-2023.10.19</t>
  </si>
  <si>
    <t>2023-61（3盒）</t>
  </si>
  <si>
    <t>2023-62（3盒）</t>
  </si>
  <si>
    <t>2023-63（3盒）</t>
  </si>
  <si>
    <t>2023-64（3盒）</t>
  </si>
  <si>
    <t>2023-65（3盒）</t>
  </si>
  <si>
    <t>2023-66（3盒）</t>
  </si>
  <si>
    <t>2023-67（3盒）</t>
  </si>
  <si>
    <t>2023-68（3盒）</t>
  </si>
  <si>
    <t>2023-69（3盒）</t>
  </si>
  <si>
    <t>2023.10.20-2023.10.29</t>
  </si>
  <si>
    <t>2023-70（3盒）</t>
  </si>
  <si>
    <t>2023-71（3盒）</t>
  </si>
  <si>
    <t>2023-72（3盒）</t>
  </si>
  <si>
    <t>2023-73（3盒）</t>
  </si>
  <si>
    <t>2023-74（3盒）</t>
  </si>
  <si>
    <t>2023-75（3盒）</t>
  </si>
  <si>
    <t>2023-76（3盒）</t>
  </si>
  <si>
    <t>2023-77（3盒）</t>
  </si>
  <si>
    <t>2023-89（3盒）</t>
  </si>
  <si>
    <t>2023.10.27-2023.11.02</t>
  </si>
  <si>
    <t>2023-90（3盒）</t>
  </si>
  <si>
    <t>2023-91（3盒）</t>
  </si>
  <si>
    <t>2023-92（3盒）</t>
  </si>
  <si>
    <t>2022-71（2盒）</t>
  </si>
  <si>
    <t>养老护理员</t>
  </si>
  <si>
    <t>2022.08.16-2022.09.14</t>
  </si>
  <si>
    <t>贵阳市白云区龚家寨街道托管中心</t>
  </si>
  <si>
    <t>培训机构未提交鉴定资料，不拨付鉴定补贴</t>
  </si>
  <si>
    <t>2020-86（2盒）</t>
  </si>
  <si>
    <t>贵州旺民职业技术学校</t>
  </si>
  <si>
    <t>家禽养殖员</t>
  </si>
  <si>
    <t>技能培训</t>
  </si>
  <si>
    <t>2020.06.20-2020.07.09</t>
  </si>
  <si>
    <t>白云区麦架镇高坡村</t>
  </si>
  <si>
    <t>2020-116（2盒）</t>
  </si>
  <si>
    <t>中式面点师</t>
  </si>
  <si>
    <t>2020.08.12-2020.09.19</t>
  </si>
  <si>
    <t>白云区麦架镇下堰村</t>
  </si>
  <si>
    <t>2020-149（2盒）</t>
  </si>
  <si>
    <t>中式烹调师</t>
  </si>
  <si>
    <t>2020.10.21-2020.12.10</t>
  </si>
  <si>
    <t>白云区牛场乡大山村</t>
  </si>
  <si>
    <t>2020-150（3盒）</t>
  </si>
  <si>
    <t>2020.10.22-2020.12.11</t>
  </si>
  <si>
    <t>白云区沙文镇对门山村长长冲组</t>
  </si>
  <si>
    <t>2020-157（2盒）</t>
  </si>
  <si>
    <t>2020.11.11-2020.12.18</t>
  </si>
  <si>
    <t>白云区牛场乡蓬莱村委会</t>
  </si>
  <si>
    <t>2020-166（3盒）</t>
  </si>
  <si>
    <t>2020.11.29-2021.01.18</t>
  </si>
  <si>
    <t>白云区沙文镇四方坡村</t>
  </si>
  <si>
    <t>2020-170（2盒）</t>
  </si>
  <si>
    <t>2020.12.02-2021.01.08</t>
  </si>
  <si>
    <t>白云区牛场乡祁山村</t>
  </si>
  <si>
    <t>2020-176（3盒）</t>
  </si>
  <si>
    <t>2020.12.05-2021.01.11</t>
  </si>
  <si>
    <t>白云区沙文镇班竹村</t>
  </si>
  <si>
    <t>2020-187（3盒）</t>
  </si>
  <si>
    <t>2020.12.12-2021.01.18</t>
  </si>
  <si>
    <t>白云区沙文镇沙文村委会</t>
  </si>
  <si>
    <t>2020-188（3盒）</t>
  </si>
  <si>
    <t>2020.12.13-2021.02.01</t>
  </si>
  <si>
    <t>白云区沙文镇四方村</t>
  </si>
  <si>
    <t>2021-1（2盒）</t>
  </si>
  <si>
    <t>2020.12.22-2021.01.28</t>
  </si>
  <si>
    <t>白云区沙文镇对门山村长冲组</t>
  </si>
  <si>
    <t>2021-2（3盒）</t>
  </si>
  <si>
    <t>白云区麦架镇小桥村</t>
  </si>
  <si>
    <t>2021-3（3盒）</t>
  </si>
  <si>
    <t>2020.12.25-2021.01.31</t>
  </si>
  <si>
    <t>白云区麦架镇马堰村村委会</t>
  </si>
  <si>
    <t>2021-9(3盒）</t>
  </si>
  <si>
    <t>2020.12.29-2021.02.23</t>
  </si>
  <si>
    <t>白云区牛场乡蓬莱村</t>
  </si>
  <si>
    <t>2021-14（2盒）</t>
  </si>
  <si>
    <t>2020.12.31-2021.01.19</t>
  </si>
  <si>
    <t>白云区沙文镇四方坡村委会（二班）</t>
  </si>
  <si>
    <t>2021-15（2盒）</t>
  </si>
  <si>
    <t>白云区麦架镇下堰村村委会（二班）</t>
  </si>
  <si>
    <t>2021-19（2盒）</t>
  </si>
  <si>
    <t>2021.01.06-2021.02.19</t>
  </si>
  <si>
    <t>白云区沙文镇蒙台村（二班）</t>
  </si>
  <si>
    <t>2021-26（2盒）</t>
  </si>
  <si>
    <t>2021.01.13-2021.02.27</t>
  </si>
  <si>
    <t>白云区沙文扁山村</t>
  </si>
  <si>
    <t>合计</t>
  </si>
  <si>
    <t>如有异议，请与白云区就业中心联系</t>
  </si>
  <si>
    <t>联系电话：84861733     84892559</t>
  </si>
  <si>
    <t>联系人：   胡明军        杜欣雨</t>
  </si>
  <si>
    <t>公示期5天：2025年10月27日-2025年10月31日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</si>
</sst>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6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</font>
    <font>
      <b/>
      <sz val="22"/>
      <color theme="1"/>
      <name val="仿宋_GB2312"/>
      <charset val="134"/>
    </font>
    <font>
      <sz val="11"/>
      <name val="黑体"/>
      <charset val="134"/>
    </font>
    <font>
      <b/>
      <sz val="10.5"/>
      <name val="黑体"/>
      <charset val="134"/>
    </font>
    <font>
      <b/>
      <sz val="9"/>
      <name val="黑体"/>
      <charset val="134"/>
    </font>
    <font>
      <sz val="9"/>
      <name val="仿宋_GB2312"/>
      <charset val="134"/>
    </font>
    <font>
      <sz val="10"/>
      <name val="仿宋_GB2312"/>
      <charset val="134"/>
    </font>
    <font>
      <b/>
      <sz val="10"/>
      <name val="黑体"/>
      <charset val="134"/>
    </font>
    <font>
      <sz val="10"/>
      <name val="仿宋"/>
      <charset val="134"/>
    </font>
    <font>
      <b/>
      <sz val="8"/>
      <name val="黑体"/>
      <charset val="134"/>
    </font>
    <font>
      <b/>
      <sz val="6"/>
      <name val="黑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0" borderId="0"/>
    <xf numFmtId="0" fontId="21" fillId="0" borderId="0" applyNumberFormat="0" applyFill="0" applyBorder="0" applyAlignment="0" applyProtection="0">
      <alignment vertical="center"/>
    </xf>
    <xf numFmtId="0" fontId="1" fillId="7" borderId="5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8" fillId="11" borderId="8" applyNumberFormat="0" applyAlignment="0" applyProtection="0">
      <alignment vertical="center"/>
    </xf>
    <xf numFmtId="0" fontId="29" fillId="11" borderId="4" applyNumberFormat="0" applyAlignment="0" applyProtection="0">
      <alignment vertical="center"/>
    </xf>
    <xf numFmtId="0" fontId="30" fillId="1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 applyProtection="0">
      <alignment vertical="center"/>
    </xf>
    <xf numFmtId="0" fontId="35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60" applyNumberFormat="1" applyFont="1" applyFill="1" applyBorder="1" applyAlignment="1" applyProtection="1">
      <alignment horizontal="center" vertical="center" wrapText="1"/>
    </xf>
    <xf numFmtId="0" fontId="7" fillId="0" borderId="1" xfId="6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60" applyNumberFormat="1" applyFont="1" applyFill="1" applyBorder="1" applyAlignment="1" applyProtection="1">
      <alignment horizontal="center" vertical="center" wrapText="1"/>
    </xf>
    <xf numFmtId="49" fontId="8" fillId="0" borderId="1" xfId="6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10" fillId="0" borderId="1" xfId="60" applyNumberFormat="1" applyFont="1" applyFill="1" applyBorder="1" applyAlignment="1" applyProtection="1">
      <alignment horizontal="center" vertical="center" wrapText="1"/>
    </xf>
    <xf numFmtId="0" fontId="11" fillId="0" borderId="1" xfId="6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12" fillId="0" borderId="1" xfId="60" applyNumberFormat="1" applyFont="1" applyFill="1" applyBorder="1" applyAlignment="1" applyProtection="1">
      <alignment horizontal="center" vertical="center" wrapText="1"/>
    </xf>
    <xf numFmtId="0" fontId="13" fillId="0" borderId="1" xfId="60" applyNumberFormat="1" applyFont="1" applyFill="1" applyBorder="1" applyAlignment="1" applyProtection="1">
      <alignment horizontal="center" vertical="center" wrapText="1"/>
    </xf>
    <xf numFmtId="43" fontId="6" fillId="0" borderId="1" xfId="60" applyNumberFormat="1" applyFont="1" applyFill="1" applyBorder="1" applyAlignment="1" applyProtection="1">
      <alignment vertical="center" wrapText="1"/>
    </xf>
    <xf numFmtId="0" fontId="8" fillId="0" borderId="1" xfId="60" applyNumberFormat="1" applyFont="1" applyFill="1" applyBorder="1" applyAlignment="1" applyProtection="1">
      <alignment vertical="center" wrapText="1"/>
    </xf>
    <xf numFmtId="177" fontId="8" fillId="0" borderId="1" xfId="60" applyNumberFormat="1" applyFont="1" applyFill="1" applyBorder="1" applyAlignment="1" applyProtection="1">
      <alignment vertical="center" wrapText="1"/>
    </xf>
    <xf numFmtId="43" fontId="8" fillId="0" borderId="1" xfId="60" applyNumberFormat="1" applyFont="1" applyFill="1" applyBorder="1" applyAlignment="1" applyProtection="1">
      <alignment vertical="center" wrapText="1"/>
    </xf>
    <xf numFmtId="43" fontId="8" fillId="0" borderId="1" xfId="0" applyNumberFormat="1" applyFont="1" applyFill="1" applyBorder="1" applyAlignment="1">
      <alignment vertical="center"/>
    </xf>
    <xf numFmtId="43" fontId="14" fillId="0" borderId="1" xfId="0" applyNumberFormat="1" applyFont="1" applyFill="1" applyBorder="1" applyAlignment="1">
      <alignment horizontal="center" vertical="center" wrapText="1"/>
    </xf>
    <xf numFmtId="43" fontId="8" fillId="0" borderId="1" xfId="60" applyNumberFormat="1" applyFont="1" applyFill="1" applyBorder="1" applyAlignment="1" applyProtection="1">
      <alignment horizontal="center" vertical="center" wrapText="1"/>
    </xf>
    <xf numFmtId="43" fontId="8" fillId="0" borderId="2" xfId="60" applyNumberFormat="1" applyFont="1" applyFill="1" applyBorder="1" applyAlignment="1" applyProtection="1">
      <alignment horizontal="center" vertical="center" wrapText="1"/>
    </xf>
    <xf numFmtId="43" fontId="8" fillId="0" borderId="3" xfId="60" applyNumberFormat="1" applyFont="1" applyFill="1" applyBorder="1" applyAlignment="1" applyProtection="1">
      <alignment horizontal="center" vertical="center" wrapText="1"/>
    </xf>
    <xf numFmtId="43" fontId="8" fillId="0" borderId="1" xfId="0" applyNumberFormat="1" applyFont="1" applyFill="1" applyBorder="1" applyAlignment="1">
      <alignment horizontal="center" vertical="center" shrinkToFit="1"/>
    </xf>
  </cellXfs>
  <cellStyles count="6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常规 2 49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襞" xfId="33"/>
    <cellStyle name="汇总" xfId="34" builtinId="25"/>
    <cellStyle name="好" xfId="35" builtinId="26"/>
    <cellStyle name="常规 2 9 8" xfId="36"/>
    <cellStyle name="适中" xfId="37" builtinId="28"/>
    <cellStyle name="20% - 强调文字颜色 5" xfId="38" builtinId="46"/>
    <cellStyle name="强调文字颜色 1" xfId="39" builtinId="29"/>
    <cellStyle name="常规 2 2 2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常规 3 2" xfId="46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 36" xfId="57"/>
    <cellStyle name="常规_Sheet1" xfId="58"/>
    <cellStyle name="常规 4" xfId="59"/>
    <cellStyle name="常规 2" xfId="60"/>
    <cellStyle name="常规 3" xfId="61"/>
    <cellStyle name="常规 2 49 8" xfId="62"/>
    <cellStyle name="常规 2 49 2" xfId="63"/>
    <cellStyle name="常规 4 10" xfId="64"/>
    <cellStyle name="常规 19" xfId="65"/>
    <cellStyle name="常规 10" xfId="66"/>
  </cellStyles>
  <tableStyles count="0" defaultTableStyle="TableStyleMedium2" defaultPivotStyle="PivotStyleLight16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3"/>
    <pageSetUpPr fitToPage="1"/>
  </sheetPr>
  <dimension ref="A1:DV67"/>
  <sheetViews>
    <sheetView tabSelected="1" view="pageBreakPreview" zoomScale="85" zoomScaleNormal="80" workbookViewId="0">
      <pane xSplit="1" ySplit="2" topLeftCell="B3" activePane="bottomRight" state="frozen"/>
      <selection/>
      <selection pane="topRight"/>
      <selection pane="bottomLeft"/>
      <selection pane="bottomRight" activeCell="A63" sqref="$A63:$XFD63"/>
    </sheetView>
  </sheetViews>
  <sheetFormatPr defaultColWidth="9" defaultRowHeight="13.5" customHeight="1"/>
  <cols>
    <col min="1" max="1" width="10.375" style="5" customWidth="1"/>
    <col min="2" max="6" width="10.375" style="6" customWidth="1"/>
    <col min="7" max="7" width="10.375" style="7" customWidth="1"/>
    <col min="8" max="16" width="10.375" style="5" customWidth="1"/>
    <col min="17" max="17" width="13.2333333333333" style="5" customWidth="1"/>
    <col min="18" max="18" width="8.53333333333333" style="5" customWidth="1"/>
    <col min="19" max="22" width="5.58333333333333" style="5" customWidth="1"/>
    <col min="23" max="23" width="7.79166666666667" style="5" customWidth="1"/>
    <col min="24" max="24" width="14.5583333333333" style="8" customWidth="1"/>
    <col min="25" max="25" width="13.525" style="5" customWidth="1"/>
    <col min="26" max="126" width="9" style="5"/>
    <col min="127" max="16384" width="9" style="2"/>
  </cols>
  <sheetData>
    <row r="1" s="1" customFormat="1" ht="55" customHeight="1" spans="1: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</row>
    <row r="2" ht="36" customHeight="1" spans="1:25">
      <c r="A2" s="10" t="s">
        <v>1</v>
      </c>
      <c r="B2" s="10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1" t="s">
        <v>12</v>
      </c>
      <c r="M2" s="21" t="s">
        <v>13</v>
      </c>
      <c r="N2" s="11" t="s">
        <v>14</v>
      </c>
      <c r="O2" s="11" t="s">
        <v>15</v>
      </c>
      <c r="P2" s="11" t="s">
        <v>16</v>
      </c>
      <c r="Q2" s="12" t="s">
        <v>17</v>
      </c>
      <c r="R2" s="24" t="s">
        <v>18</v>
      </c>
      <c r="S2" s="24" t="s">
        <v>19</v>
      </c>
      <c r="T2" s="24" t="s">
        <v>20</v>
      </c>
      <c r="U2" s="25" t="s">
        <v>21</v>
      </c>
      <c r="V2" s="24" t="s">
        <v>22</v>
      </c>
      <c r="W2" s="24" t="s">
        <v>23</v>
      </c>
      <c r="X2" s="26" t="s">
        <v>24</v>
      </c>
      <c r="Y2" s="31" t="s">
        <v>25</v>
      </c>
    </row>
    <row r="3" s="2" customFormat="1" ht="23" customHeight="1" spans="1:126">
      <c r="A3" s="13">
        <v>1</v>
      </c>
      <c r="B3" s="14" t="s">
        <v>26</v>
      </c>
      <c r="C3" s="14" t="s">
        <v>27</v>
      </c>
      <c r="D3" s="15" t="s">
        <v>28</v>
      </c>
      <c r="E3" s="15" t="s">
        <v>29</v>
      </c>
      <c r="F3" s="15" t="s">
        <v>30</v>
      </c>
      <c r="G3" s="15" t="s">
        <v>31</v>
      </c>
      <c r="H3" s="15">
        <v>30</v>
      </c>
      <c r="I3" s="15">
        <v>240</v>
      </c>
      <c r="J3" s="22" t="s">
        <v>32</v>
      </c>
      <c r="K3" s="22" t="s">
        <v>32</v>
      </c>
      <c r="L3" s="22" t="s">
        <v>32</v>
      </c>
      <c r="M3" s="22" t="s">
        <v>32</v>
      </c>
      <c r="N3" s="22" t="s">
        <v>32</v>
      </c>
      <c r="O3" s="22" t="s">
        <v>32</v>
      </c>
      <c r="P3" s="22" t="s">
        <v>32</v>
      </c>
      <c r="Q3" s="18">
        <v>0</v>
      </c>
      <c r="R3" s="27" t="s">
        <v>33</v>
      </c>
      <c r="S3" s="27">
        <v>38</v>
      </c>
      <c r="T3" s="27">
        <v>38</v>
      </c>
      <c r="U3" s="27">
        <v>38</v>
      </c>
      <c r="V3" s="27">
        <v>270</v>
      </c>
      <c r="W3" s="27">
        <f>V3*U3</f>
        <v>10260</v>
      </c>
      <c r="X3" s="28">
        <f>Q3+W3</f>
        <v>10260</v>
      </c>
      <c r="Y3" s="32">
        <f>SUM(X3:X4)</f>
        <v>120930</v>
      </c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</row>
    <row r="4" s="2" customFormat="1" ht="23" customHeight="1" spans="1:126">
      <c r="A4" s="13">
        <v>2</v>
      </c>
      <c r="B4" s="14" t="s">
        <v>34</v>
      </c>
      <c r="C4" s="14" t="s">
        <v>27</v>
      </c>
      <c r="D4" s="15" t="s">
        <v>28</v>
      </c>
      <c r="E4" s="15" t="s">
        <v>29</v>
      </c>
      <c r="F4" s="15" t="s">
        <v>35</v>
      </c>
      <c r="G4" s="15" t="s">
        <v>36</v>
      </c>
      <c r="H4" s="15">
        <v>30</v>
      </c>
      <c r="I4" s="15">
        <v>240</v>
      </c>
      <c r="J4" s="15">
        <v>60</v>
      </c>
      <c r="K4" s="15">
        <v>45</v>
      </c>
      <c r="L4" s="15">
        <v>31</v>
      </c>
      <c r="M4" s="15">
        <v>31</v>
      </c>
      <c r="N4" s="15">
        <v>110</v>
      </c>
      <c r="O4" s="15">
        <f t="shared" ref="O4:O9" si="0">N4*M4*H4</f>
        <v>102300</v>
      </c>
      <c r="P4" s="18">
        <v>0</v>
      </c>
      <c r="Q4" s="15">
        <f>O4-P4</f>
        <v>102300</v>
      </c>
      <c r="R4" s="27" t="s">
        <v>33</v>
      </c>
      <c r="S4" s="27">
        <v>31</v>
      </c>
      <c r="T4" s="27">
        <v>31</v>
      </c>
      <c r="U4" s="27">
        <v>31</v>
      </c>
      <c r="V4" s="27">
        <v>270</v>
      </c>
      <c r="W4" s="27">
        <f>V4*U4</f>
        <v>8370</v>
      </c>
      <c r="X4" s="28">
        <f>Q4+W4</f>
        <v>110670</v>
      </c>
      <c r="Y4" s="32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</row>
    <row r="5" s="2" customFormat="1" ht="23" customHeight="1" spans="1:126">
      <c r="A5" s="13">
        <v>3</v>
      </c>
      <c r="B5" s="14" t="s">
        <v>37</v>
      </c>
      <c r="C5" s="14" t="s">
        <v>38</v>
      </c>
      <c r="D5" s="15" t="s">
        <v>39</v>
      </c>
      <c r="E5" s="15" t="s">
        <v>40</v>
      </c>
      <c r="F5" s="15" t="s">
        <v>41</v>
      </c>
      <c r="G5" s="15" t="s">
        <v>42</v>
      </c>
      <c r="H5" s="15">
        <v>7</v>
      </c>
      <c r="I5" s="15">
        <v>56</v>
      </c>
      <c r="J5" s="15">
        <v>30</v>
      </c>
      <c r="K5" s="15">
        <v>29</v>
      </c>
      <c r="L5" s="15">
        <v>29</v>
      </c>
      <c r="M5" s="15">
        <v>29</v>
      </c>
      <c r="N5" s="15">
        <v>200</v>
      </c>
      <c r="O5" s="15">
        <f t="shared" si="0"/>
        <v>40600</v>
      </c>
      <c r="P5" s="18">
        <v>0</v>
      </c>
      <c r="Q5" s="15">
        <f>O5-P5</f>
        <v>40600</v>
      </c>
      <c r="R5" s="15" t="s">
        <v>43</v>
      </c>
      <c r="S5" s="15"/>
      <c r="T5" s="15"/>
      <c r="U5" s="15"/>
      <c r="V5" s="15"/>
      <c r="W5" s="15"/>
      <c r="X5" s="28">
        <f t="shared" ref="X5:X12" si="1">Q5</f>
        <v>40600</v>
      </c>
      <c r="Y5" s="32">
        <f>X5</f>
        <v>40600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</row>
    <row r="6" s="3" customFormat="1" ht="23" customHeight="1" spans="1:25">
      <c r="A6" s="13">
        <v>4</v>
      </c>
      <c r="B6" s="14" t="s">
        <v>44</v>
      </c>
      <c r="C6" s="14" t="s">
        <v>45</v>
      </c>
      <c r="D6" s="15" t="s">
        <v>46</v>
      </c>
      <c r="E6" s="15" t="s">
        <v>47</v>
      </c>
      <c r="F6" s="15" t="s">
        <v>48</v>
      </c>
      <c r="G6" s="15" t="s">
        <v>49</v>
      </c>
      <c r="H6" s="13">
        <v>3</v>
      </c>
      <c r="I6" s="15">
        <v>24</v>
      </c>
      <c r="J6" s="15">
        <v>60</v>
      </c>
      <c r="K6" s="15">
        <v>53</v>
      </c>
      <c r="L6" s="15">
        <v>50</v>
      </c>
      <c r="M6" s="15">
        <v>49</v>
      </c>
      <c r="N6" s="15">
        <v>60</v>
      </c>
      <c r="O6" s="15">
        <f t="shared" si="0"/>
        <v>8820</v>
      </c>
      <c r="P6" s="18">
        <v>0</v>
      </c>
      <c r="Q6" s="15">
        <f>O6</f>
        <v>8820</v>
      </c>
      <c r="R6" s="15" t="s">
        <v>43</v>
      </c>
      <c r="S6" s="15"/>
      <c r="T6" s="15"/>
      <c r="U6" s="15"/>
      <c r="V6" s="15"/>
      <c r="W6" s="15"/>
      <c r="X6" s="28">
        <f t="shared" si="1"/>
        <v>8820</v>
      </c>
      <c r="Y6" s="32">
        <f>X6</f>
        <v>8820</v>
      </c>
    </row>
    <row r="7" s="3" customFormat="1" ht="23" customHeight="1" spans="1:25">
      <c r="A7" s="13">
        <v>5</v>
      </c>
      <c r="B7" s="14" t="s">
        <v>50</v>
      </c>
      <c r="C7" s="16" t="s">
        <v>51</v>
      </c>
      <c r="D7" s="15" t="s">
        <v>52</v>
      </c>
      <c r="E7" s="15" t="s">
        <v>40</v>
      </c>
      <c r="F7" s="15" t="s">
        <v>53</v>
      </c>
      <c r="G7" s="15" t="s">
        <v>54</v>
      </c>
      <c r="H7" s="15">
        <v>7</v>
      </c>
      <c r="I7" s="15">
        <v>56</v>
      </c>
      <c r="J7" s="15">
        <v>30</v>
      </c>
      <c r="K7" s="15">
        <v>30</v>
      </c>
      <c r="L7" s="15">
        <v>30</v>
      </c>
      <c r="M7" s="15">
        <v>30</v>
      </c>
      <c r="N7" s="15">
        <v>200</v>
      </c>
      <c r="O7" s="15">
        <f t="shared" si="0"/>
        <v>42000</v>
      </c>
      <c r="P7" s="18">
        <v>0</v>
      </c>
      <c r="Q7" s="15">
        <f>O7</f>
        <v>42000</v>
      </c>
      <c r="R7" s="15" t="s">
        <v>43</v>
      </c>
      <c r="S7" s="15"/>
      <c r="T7" s="15"/>
      <c r="U7" s="15"/>
      <c r="V7" s="15"/>
      <c r="W7" s="15"/>
      <c r="X7" s="28">
        <f t="shared" si="1"/>
        <v>42000</v>
      </c>
      <c r="Y7" s="32">
        <f>SUM(X7:X9)</f>
        <v>113400</v>
      </c>
    </row>
    <row r="8" s="3" customFormat="1" ht="23" customHeight="1" spans="1:25">
      <c r="A8" s="13">
        <v>6</v>
      </c>
      <c r="B8" s="14" t="s">
        <v>55</v>
      </c>
      <c r="C8" s="16" t="s">
        <v>51</v>
      </c>
      <c r="D8" s="15" t="s">
        <v>52</v>
      </c>
      <c r="E8" s="15" t="s">
        <v>40</v>
      </c>
      <c r="F8" s="15" t="s">
        <v>53</v>
      </c>
      <c r="G8" s="15" t="s">
        <v>54</v>
      </c>
      <c r="H8" s="15">
        <v>7</v>
      </c>
      <c r="I8" s="15">
        <v>56</v>
      </c>
      <c r="J8" s="15">
        <v>30</v>
      </c>
      <c r="K8" s="15">
        <v>26</v>
      </c>
      <c r="L8" s="15">
        <v>26</v>
      </c>
      <c r="M8" s="15">
        <v>26</v>
      </c>
      <c r="N8" s="15">
        <v>200</v>
      </c>
      <c r="O8" s="15">
        <f t="shared" si="0"/>
        <v>36400</v>
      </c>
      <c r="P8" s="18">
        <v>0</v>
      </c>
      <c r="Q8" s="15">
        <f>O8</f>
        <v>36400</v>
      </c>
      <c r="R8" s="15" t="s">
        <v>43</v>
      </c>
      <c r="S8" s="15"/>
      <c r="T8" s="15"/>
      <c r="U8" s="15"/>
      <c r="V8" s="15"/>
      <c r="W8" s="15"/>
      <c r="X8" s="28">
        <f t="shared" si="1"/>
        <v>36400</v>
      </c>
      <c r="Y8" s="32"/>
    </row>
    <row r="9" s="3" customFormat="1" ht="23" customHeight="1" spans="1:25">
      <c r="A9" s="13">
        <v>7</v>
      </c>
      <c r="B9" s="14" t="s">
        <v>56</v>
      </c>
      <c r="C9" s="16" t="s">
        <v>51</v>
      </c>
      <c r="D9" s="15" t="s">
        <v>57</v>
      </c>
      <c r="E9" s="15" t="s">
        <v>40</v>
      </c>
      <c r="F9" s="15" t="s">
        <v>58</v>
      </c>
      <c r="G9" s="15" t="s">
        <v>59</v>
      </c>
      <c r="H9" s="15">
        <v>7</v>
      </c>
      <c r="I9" s="15">
        <v>56</v>
      </c>
      <c r="J9" s="15">
        <v>30</v>
      </c>
      <c r="K9" s="15">
        <v>30</v>
      </c>
      <c r="L9" s="15">
        <v>30</v>
      </c>
      <c r="M9" s="15">
        <v>25</v>
      </c>
      <c r="N9" s="15">
        <v>200</v>
      </c>
      <c r="O9" s="15">
        <f t="shared" si="0"/>
        <v>35000</v>
      </c>
      <c r="P9" s="18">
        <v>0</v>
      </c>
      <c r="Q9" s="15">
        <f>O9</f>
        <v>35000</v>
      </c>
      <c r="R9" s="15" t="s">
        <v>43</v>
      </c>
      <c r="S9" s="15"/>
      <c r="T9" s="15"/>
      <c r="U9" s="15"/>
      <c r="V9" s="15"/>
      <c r="W9" s="15"/>
      <c r="X9" s="28">
        <f t="shared" si="1"/>
        <v>35000</v>
      </c>
      <c r="Y9" s="32"/>
    </row>
    <row r="10" s="2" customFormat="1" ht="23" customHeight="1" spans="1:126">
      <c r="A10" s="13">
        <v>8</v>
      </c>
      <c r="B10" s="14" t="s">
        <v>60</v>
      </c>
      <c r="C10" s="14" t="s">
        <v>61</v>
      </c>
      <c r="D10" s="15" t="s">
        <v>62</v>
      </c>
      <c r="E10" s="15" t="s">
        <v>40</v>
      </c>
      <c r="F10" s="15" t="s">
        <v>63</v>
      </c>
      <c r="G10" s="15" t="s">
        <v>64</v>
      </c>
      <c r="H10" s="15">
        <v>10</v>
      </c>
      <c r="I10" s="15">
        <v>80</v>
      </c>
      <c r="J10" s="15">
        <v>30</v>
      </c>
      <c r="K10" s="15">
        <v>30</v>
      </c>
      <c r="L10" s="15">
        <v>30</v>
      </c>
      <c r="M10" s="15">
        <v>28</v>
      </c>
      <c r="N10" s="15">
        <v>120</v>
      </c>
      <c r="O10" s="15">
        <f t="shared" ref="O10:O24" si="2">N10*M10*H10</f>
        <v>33600</v>
      </c>
      <c r="P10" s="18">
        <v>0</v>
      </c>
      <c r="Q10" s="15">
        <f t="shared" ref="Q10:Q24" si="3">O10-P10</f>
        <v>33600</v>
      </c>
      <c r="R10" s="15" t="s">
        <v>43</v>
      </c>
      <c r="S10" s="15"/>
      <c r="T10" s="15"/>
      <c r="U10" s="15"/>
      <c r="V10" s="15"/>
      <c r="W10" s="15"/>
      <c r="X10" s="28">
        <f t="shared" si="1"/>
        <v>33600</v>
      </c>
      <c r="Y10" s="33">
        <f>SUM(X10:X44)</f>
        <v>1259164.5</v>
      </c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</row>
    <row r="11" s="2" customFormat="1" ht="23" customHeight="1" spans="1:126">
      <c r="A11" s="13">
        <v>9</v>
      </c>
      <c r="B11" s="14" t="s">
        <v>65</v>
      </c>
      <c r="C11" s="14" t="s">
        <v>61</v>
      </c>
      <c r="D11" s="15" t="s">
        <v>62</v>
      </c>
      <c r="E11" s="15" t="s">
        <v>40</v>
      </c>
      <c r="F11" s="15" t="s">
        <v>63</v>
      </c>
      <c r="G11" s="15" t="s">
        <v>64</v>
      </c>
      <c r="H11" s="13">
        <v>10</v>
      </c>
      <c r="I11" s="15">
        <v>80</v>
      </c>
      <c r="J11" s="15">
        <v>30</v>
      </c>
      <c r="K11" s="15">
        <v>30</v>
      </c>
      <c r="L11" s="15">
        <v>30</v>
      </c>
      <c r="M11" s="15">
        <v>29</v>
      </c>
      <c r="N11" s="15">
        <v>120</v>
      </c>
      <c r="O11" s="15">
        <f t="shared" si="2"/>
        <v>34800</v>
      </c>
      <c r="P11" s="18">
        <v>0</v>
      </c>
      <c r="Q11" s="15">
        <f t="shared" si="3"/>
        <v>34800</v>
      </c>
      <c r="R11" s="15" t="s">
        <v>43</v>
      </c>
      <c r="S11" s="15"/>
      <c r="T11" s="15"/>
      <c r="U11" s="15"/>
      <c r="V11" s="15"/>
      <c r="W11" s="15"/>
      <c r="X11" s="28">
        <f t="shared" si="1"/>
        <v>34800</v>
      </c>
      <c r="Y11" s="34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</row>
    <row r="12" s="2" customFormat="1" ht="23" customHeight="1" spans="1:126">
      <c r="A12" s="13">
        <v>10</v>
      </c>
      <c r="B12" s="14" t="s">
        <v>66</v>
      </c>
      <c r="C12" s="14" t="s">
        <v>61</v>
      </c>
      <c r="D12" s="15" t="s">
        <v>62</v>
      </c>
      <c r="E12" s="15" t="s">
        <v>40</v>
      </c>
      <c r="F12" s="15" t="s">
        <v>63</v>
      </c>
      <c r="G12" s="15" t="s">
        <v>64</v>
      </c>
      <c r="H12" s="13">
        <v>10</v>
      </c>
      <c r="I12" s="15">
        <v>80</v>
      </c>
      <c r="J12" s="15">
        <v>30</v>
      </c>
      <c r="K12" s="15">
        <v>30</v>
      </c>
      <c r="L12" s="15">
        <v>30</v>
      </c>
      <c r="M12" s="15">
        <v>27</v>
      </c>
      <c r="N12" s="15">
        <v>120</v>
      </c>
      <c r="O12" s="15">
        <f t="shared" si="2"/>
        <v>32400</v>
      </c>
      <c r="P12" s="18">
        <v>0</v>
      </c>
      <c r="Q12" s="15">
        <f t="shared" si="3"/>
        <v>32400</v>
      </c>
      <c r="R12" s="15" t="s">
        <v>43</v>
      </c>
      <c r="S12" s="15"/>
      <c r="T12" s="15"/>
      <c r="U12" s="15"/>
      <c r="V12" s="15"/>
      <c r="W12" s="15"/>
      <c r="X12" s="28">
        <f t="shared" si="1"/>
        <v>32400</v>
      </c>
      <c r="Y12" s="34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</row>
    <row r="13" s="2" customFormat="1" ht="23" customHeight="1" spans="1:126">
      <c r="A13" s="13">
        <v>11</v>
      </c>
      <c r="B13" s="14" t="s">
        <v>67</v>
      </c>
      <c r="C13" s="16" t="s">
        <v>61</v>
      </c>
      <c r="D13" s="15" t="s">
        <v>62</v>
      </c>
      <c r="E13" s="15" t="s">
        <v>40</v>
      </c>
      <c r="F13" s="15" t="s">
        <v>63</v>
      </c>
      <c r="G13" s="15" t="s">
        <v>64</v>
      </c>
      <c r="H13" s="15">
        <v>10</v>
      </c>
      <c r="I13" s="15">
        <v>80</v>
      </c>
      <c r="J13" s="15">
        <v>30</v>
      </c>
      <c r="K13" s="15">
        <v>30</v>
      </c>
      <c r="L13" s="15">
        <v>30</v>
      </c>
      <c r="M13" s="15">
        <v>29</v>
      </c>
      <c r="N13" s="15">
        <v>120</v>
      </c>
      <c r="O13" s="15">
        <f t="shared" si="2"/>
        <v>34800</v>
      </c>
      <c r="P13" s="18">
        <v>0</v>
      </c>
      <c r="Q13" s="15">
        <f t="shared" si="3"/>
        <v>34800</v>
      </c>
      <c r="R13" s="15" t="s">
        <v>43</v>
      </c>
      <c r="S13" s="15"/>
      <c r="T13" s="15"/>
      <c r="U13" s="15"/>
      <c r="V13" s="15"/>
      <c r="W13" s="15"/>
      <c r="X13" s="28">
        <f t="shared" ref="X13:X62" si="4">Q13</f>
        <v>34800</v>
      </c>
      <c r="Y13" s="34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</row>
    <row r="14" s="2" customFormat="1" ht="23" customHeight="1" spans="1:126">
      <c r="A14" s="13">
        <v>12</v>
      </c>
      <c r="B14" s="14" t="s">
        <v>68</v>
      </c>
      <c r="C14" s="16" t="s">
        <v>61</v>
      </c>
      <c r="D14" s="15" t="s">
        <v>62</v>
      </c>
      <c r="E14" s="15" t="s">
        <v>40</v>
      </c>
      <c r="F14" s="15" t="s">
        <v>63</v>
      </c>
      <c r="G14" s="15" t="s">
        <v>64</v>
      </c>
      <c r="H14" s="15">
        <v>10</v>
      </c>
      <c r="I14" s="15">
        <v>80</v>
      </c>
      <c r="J14" s="15">
        <v>30</v>
      </c>
      <c r="K14" s="15">
        <v>30</v>
      </c>
      <c r="L14" s="15">
        <v>30</v>
      </c>
      <c r="M14" s="15">
        <v>28</v>
      </c>
      <c r="N14" s="15">
        <v>120</v>
      </c>
      <c r="O14" s="15">
        <f t="shared" si="2"/>
        <v>33600</v>
      </c>
      <c r="P14" s="18">
        <v>0</v>
      </c>
      <c r="Q14" s="15">
        <f t="shared" si="3"/>
        <v>33600</v>
      </c>
      <c r="R14" s="15" t="s">
        <v>43</v>
      </c>
      <c r="S14" s="15"/>
      <c r="T14" s="15"/>
      <c r="U14" s="15"/>
      <c r="V14" s="15"/>
      <c r="W14" s="15"/>
      <c r="X14" s="28">
        <f t="shared" si="4"/>
        <v>33600</v>
      </c>
      <c r="Y14" s="34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</row>
    <row r="15" s="2" customFormat="1" ht="23" customHeight="1" spans="1:126">
      <c r="A15" s="13">
        <v>13</v>
      </c>
      <c r="B15" s="14" t="s">
        <v>69</v>
      </c>
      <c r="C15" s="14" t="s">
        <v>61</v>
      </c>
      <c r="D15" s="15" t="s">
        <v>62</v>
      </c>
      <c r="E15" s="15" t="s">
        <v>40</v>
      </c>
      <c r="F15" s="15" t="s">
        <v>63</v>
      </c>
      <c r="G15" s="15" t="s">
        <v>64</v>
      </c>
      <c r="H15" s="15">
        <v>10</v>
      </c>
      <c r="I15" s="15">
        <v>80</v>
      </c>
      <c r="J15" s="15">
        <v>30</v>
      </c>
      <c r="K15" s="15">
        <v>30</v>
      </c>
      <c r="L15" s="15">
        <v>28</v>
      </c>
      <c r="M15" s="15">
        <v>27</v>
      </c>
      <c r="N15" s="15">
        <v>120</v>
      </c>
      <c r="O15" s="15">
        <f t="shared" si="2"/>
        <v>32400</v>
      </c>
      <c r="P15" s="18">
        <v>0</v>
      </c>
      <c r="Q15" s="15">
        <f t="shared" si="3"/>
        <v>32400</v>
      </c>
      <c r="R15" s="15" t="s">
        <v>43</v>
      </c>
      <c r="S15" s="15"/>
      <c r="T15" s="15"/>
      <c r="U15" s="15"/>
      <c r="V15" s="15"/>
      <c r="W15" s="15"/>
      <c r="X15" s="28">
        <f t="shared" si="4"/>
        <v>32400</v>
      </c>
      <c r="Y15" s="34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</row>
    <row r="16" s="2" customFormat="1" ht="23" customHeight="1" spans="1:126">
      <c r="A16" s="13">
        <v>14</v>
      </c>
      <c r="B16" s="14" t="s">
        <v>70</v>
      </c>
      <c r="C16" s="14" t="s">
        <v>61</v>
      </c>
      <c r="D16" s="15" t="s">
        <v>71</v>
      </c>
      <c r="E16" s="15" t="s">
        <v>40</v>
      </c>
      <c r="F16" s="15" t="s">
        <v>72</v>
      </c>
      <c r="G16" s="15" t="s">
        <v>64</v>
      </c>
      <c r="H16" s="15">
        <v>7</v>
      </c>
      <c r="I16" s="15">
        <v>56</v>
      </c>
      <c r="J16" s="15">
        <v>30</v>
      </c>
      <c r="K16" s="15">
        <v>30</v>
      </c>
      <c r="L16" s="15">
        <v>30</v>
      </c>
      <c r="M16" s="15">
        <v>27</v>
      </c>
      <c r="N16" s="15">
        <v>200</v>
      </c>
      <c r="O16" s="15">
        <f t="shared" si="2"/>
        <v>37800</v>
      </c>
      <c r="P16" s="18">
        <v>0</v>
      </c>
      <c r="Q16" s="15">
        <f t="shared" si="3"/>
        <v>37800</v>
      </c>
      <c r="R16" s="15" t="s">
        <v>43</v>
      </c>
      <c r="S16" s="15"/>
      <c r="T16" s="15"/>
      <c r="U16" s="15"/>
      <c r="V16" s="15"/>
      <c r="W16" s="15"/>
      <c r="X16" s="28">
        <f t="shared" si="4"/>
        <v>37800</v>
      </c>
      <c r="Y16" s="34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</row>
    <row r="17" s="2" customFormat="1" ht="23" customHeight="1" spans="1:126">
      <c r="A17" s="13">
        <v>15</v>
      </c>
      <c r="B17" s="14" t="s">
        <v>73</v>
      </c>
      <c r="C17" s="14" t="s">
        <v>61</v>
      </c>
      <c r="D17" s="15" t="s">
        <v>71</v>
      </c>
      <c r="E17" s="15" t="s">
        <v>40</v>
      </c>
      <c r="F17" s="15" t="s">
        <v>72</v>
      </c>
      <c r="G17" s="15" t="s">
        <v>64</v>
      </c>
      <c r="H17" s="15">
        <v>7</v>
      </c>
      <c r="I17" s="15">
        <v>56</v>
      </c>
      <c r="J17" s="15">
        <v>30</v>
      </c>
      <c r="K17" s="15">
        <v>30</v>
      </c>
      <c r="L17" s="15">
        <v>30</v>
      </c>
      <c r="M17" s="15">
        <v>28</v>
      </c>
      <c r="N17" s="15">
        <v>200</v>
      </c>
      <c r="O17" s="15">
        <f t="shared" si="2"/>
        <v>39200</v>
      </c>
      <c r="P17" s="18">
        <v>0</v>
      </c>
      <c r="Q17" s="15">
        <f t="shared" si="3"/>
        <v>39200</v>
      </c>
      <c r="R17" s="15" t="s">
        <v>43</v>
      </c>
      <c r="S17" s="15"/>
      <c r="T17" s="15"/>
      <c r="U17" s="15"/>
      <c r="V17" s="15"/>
      <c r="W17" s="15"/>
      <c r="X17" s="28">
        <f t="shared" si="4"/>
        <v>39200</v>
      </c>
      <c r="Y17" s="34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</row>
    <row r="18" s="2" customFormat="1" ht="23" customHeight="1" spans="1:126">
      <c r="A18" s="13">
        <v>16</v>
      </c>
      <c r="B18" s="14" t="s">
        <v>74</v>
      </c>
      <c r="C18" s="14" t="s">
        <v>61</v>
      </c>
      <c r="D18" s="15" t="s">
        <v>71</v>
      </c>
      <c r="E18" s="15" t="s">
        <v>40</v>
      </c>
      <c r="F18" s="15" t="s">
        <v>72</v>
      </c>
      <c r="G18" s="15" t="s">
        <v>64</v>
      </c>
      <c r="H18" s="13">
        <v>7</v>
      </c>
      <c r="I18" s="15">
        <v>56</v>
      </c>
      <c r="J18" s="15">
        <v>30</v>
      </c>
      <c r="K18" s="15">
        <v>30</v>
      </c>
      <c r="L18" s="15">
        <v>30</v>
      </c>
      <c r="M18" s="15">
        <v>28</v>
      </c>
      <c r="N18" s="15">
        <v>200</v>
      </c>
      <c r="O18" s="15">
        <f t="shared" si="2"/>
        <v>39200</v>
      </c>
      <c r="P18" s="18">
        <v>0</v>
      </c>
      <c r="Q18" s="15">
        <f t="shared" si="3"/>
        <v>39200</v>
      </c>
      <c r="R18" s="15" t="s">
        <v>43</v>
      </c>
      <c r="S18" s="15"/>
      <c r="T18" s="15"/>
      <c r="U18" s="15"/>
      <c r="V18" s="15"/>
      <c r="W18" s="15"/>
      <c r="X18" s="28">
        <f t="shared" si="4"/>
        <v>39200</v>
      </c>
      <c r="Y18" s="34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</row>
    <row r="19" s="2" customFormat="1" ht="23" customHeight="1" spans="1:126">
      <c r="A19" s="13">
        <v>17</v>
      </c>
      <c r="B19" s="14" t="s">
        <v>75</v>
      </c>
      <c r="C19" s="16" t="s">
        <v>61</v>
      </c>
      <c r="D19" s="15" t="s">
        <v>71</v>
      </c>
      <c r="E19" s="15" t="s">
        <v>40</v>
      </c>
      <c r="F19" s="15" t="s">
        <v>72</v>
      </c>
      <c r="G19" s="15" t="s">
        <v>64</v>
      </c>
      <c r="H19" s="15">
        <v>7</v>
      </c>
      <c r="I19" s="15">
        <v>56</v>
      </c>
      <c r="J19" s="15">
        <v>30</v>
      </c>
      <c r="K19" s="15">
        <v>30</v>
      </c>
      <c r="L19" s="15">
        <v>30</v>
      </c>
      <c r="M19" s="15">
        <v>28</v>
      </c>
      <c r="N19" s="15">
        <v>200</v>
      </c>
      <c r="O19" s="15">
        <f t="shared" si="2"/>
        <v>39200</v>
      </c>
      <c r="P19" s="18">
        <v>0</v>
      </c>
      <c r="Q19" s="15">
        <f t="shared" si="3"/>
        <v>39200</v>
      </c>
      <c r="R19" s="15" t="s">
        <v>43</v>
      </c>
      <c r="S19" s="15"/>
      <c r="T19" s="15"/>
      <c r="U19" s="15"/>
      <c r="V19" s="15"/>
      <c r="W19" s="15"/>
      <c r="X19" s="28">
        <f t="shared" si="4"/>
        <v>39200</v>
      </c>
      <c r="Y19" s="34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</row>
    <row r="20" s="2" customFormat="1" ht="23" customHeight="1" spans="1:126">
      <c r="A20" s="13">
        <v>18</v>
      </c>
      <c r="B20" s="14" t="s">
        <v>76</v>
      </c>
      <c r="C20" s="16" t="s">
        <v>61</v>
      </c>
      <c r="D20" s="15" t="s">
        <v>71</v>
      </c>
      <c r="E20" s="15" t="s">
        <v>40</v>
      </c>
      <c r="F20" s="15" t="s">
        <v>72</v>
      </c>
      <c r="G20" s="15" t="s">
        <v>64</v>
      </c>
      <c r="H20" s="15">
        <v>7</v>
      </c>
      <c r="I20" s="15">
        <v>56</v>
      </c>
      <c r="J20" s="15">
        <v>30</v>
      </c>
      <c r="K20" s="15">
        <v>30</v>
      </c>
      <c r="L20" s="15">
        <v>30</v>
      </c>
      <c r="M20" s="15">
        <v>29</v>
      </c>
      <c r="N20" s="15">
        <v>200</v>
      </c>
      <c r="O20" s="15">
        <f t="shared" si="2"/>
        <v>40600</v>
      </c>
      <c r="P20" s="18">
        <v>0</v>
      </c>
      <c r="Q20" s="15">
        <f t="shared" si="3"/>
        <v>40600</v>
      </c>
      <c r="R20" s="15" t="s">
        <v>43</v>
      </c>
      <c r="S20" s="15"/>
      <c r="T20" s="15"/>
      <c r="U20" s="15"/>
      <c r="V20" s="15"/>
      <c r="W20" s="15"/>
      <c r="X20" s="28">
        <f t="shared" si="4"/>
        <v>40600</v>
      </c>
      <c r="Y20" s="34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</row>
    <row r="21" s="2" customFormat="1" ht="23" customHeight="1" spans="1:126">
      <c r="A21" s="13">
        <v>19</v>
      </c>
      <c r="B21" s="14" t="s">
        <v>77</v>
      </c>
      <c r="C21" s="16" t="s">
        <v>61</v>
      </c>
      <c r="D21" s="15" t="s">
        <v>71</v>
      </c>
      <c r="E21" s="15" t="s">
        <v>40</v>
      </c>
      <c r="F21" s="15" t="s">
        <v>72</v>
      </c>
      <c r="G21" s="15" t="s">
        <v>64</v>
      </c>
      <c r="H21" s="15">
        <v>7</v>
      </c>
      <c r="I21" s="15">
        <v>56</v>
      </c>
      <c r="J21" s="15">
        <v>30</v>
      </c>
      <c r="K21" s="15">
        <v>30</v>
      </c>
      <c r="L21" s="15">
        <v>30</v>
      </c>
      <c r="M21" s="15">
        <v>27</v>
      </c>
      <c r="N21" s="15">
        <v>200</v>
      </c>
      <c r="O21" s="15">
        <f t="shared" si="2"/>
        <v>37800</v>
      </c>
      <c r="P21" s="18">
        <v>0</v>
      </c>
      <c r="Q21" s="15">
        <f t="shared" si="3"/>
        <v>37800</v>
      </c>
      <c r="R21" s="15" t="s">
        <v>43</v>
      </c>
      <c r="S21" s="15"/>
      <c r="T21" s="15"/>
      <c r="U21" s="15"/>
      <c r="V21" s="15"/>
      <c r="W21" s="15"/>
      <c r="X21" s="28">
        <f t="shared" si="4"/>
        <v>37800</v>
      </c>
      <c r="Y21" s="34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</row>
    <row r="22" s="3" customFormat="1" ht="23" customHeight="1" spans="1:25">
      <c r="A22" s="13">
        <v>20</v>
      </c>
      <c r="B22" s="14" t="s">
        <v>78</v>
      </c>
      <c r="C22" s="14" t="s">
        <v>61</v>
      </c>
      <c r="D22" s="15" t="s">
        <v>62</v>
      </c>
      <c r="E22" s="15" t="s">
        <v>40</v>
      </c>
      <c r="F22" s="15" t="s">
        <v>79</v>
      </c>
      <c r="G22" s="15" t="s">
        <v>64</v>
      </c>
      <c r="H22" s="13">
        <v>10</v>
      </c>
      <c r="I22" s="15">
        <v>80</v>
      </c>
      <c r="J22" s="15">
        <v>30</v>
      </c>
      <c r="K22" s="15">
        <v>29</v>
      </c>
      <c r="L22" s="15">
        <v>29</v>
      </c>
      <c r="M22" s="15">
        <v>29</v>
      </c>
      <c r="N22" s="15">
        <v>120</v>
      </c>
      <c r="O22" s="15">
        <f t="shared" si="2"/>
        <v>34800</v>
      </c>
      <c r="P22" s="18">
        <v>0</v>
      </c>
      <c r="Q22" s="15">
        <f t="shared" si="3"/>
        <v>34800</v>
      </c>
      <c r="R22" s="15" t="s">
        <v>43</v>
      </c>
      <c r="S22" s="15"/>
      <c r="T22" s="15"/>
      <c r="U22" s="15"/>
      <c r="V22" s="15"/>
      <c r="W22" s="15"/>
      <c r="X22" s="28">
        <f t="shared" si="4"/>
        <v>34800</v>
      </c>
      <c r="Y22" s="34"/>
    </row>
    <row r="23" s="3" customFormat="1" ht="23" customHeight="1" spans="1:25">
      <c r="A23" s="13">
        <v>21</v>
      </c>
      <c r="B23" s="14" t="s">
        <v>80</v>
      </c>
      <c r="C23" s="14" t="s">
        <v>61</v>
      </c>
      <c r="D23" s="15" t="s">
        <v>62</v>
      </c>
      <c r="E23" s="15" t="s">
        <v>40</v>
      </c>
      <c r="F23" s="15" t="s">
        <v>79</v>
      </c>
      <c r="G23" s="15" t="s">
        <v>64</v>
      </c>
      <c r="H23" s="13">
        <v>10</v>
      </c>
      <c r="I23" s="15">
        <v>80</v>
      </c>
      <c r="J23" s="15">
        <v>30</v>
      </c>
      <c r="K23" s="15">
        <v>28</v>
      </c>
      <c r="L23" s="15">
        <v>28</v>
      </c>
      <c r="M23" s="15">
        <v>28</v>
      </c>
      <c r="N23" s="15">
        <v>120</v>
      </c>
      <c r="O23" s="15">
        <f t="shared" si="2"/>
        <v>33600</v>
      </c>
      <c r="P23" s="18">
        <v>0</v>
      </c>
      <c r="Q23" s="15">
        <f t="shared" si="3"/>
        <v>33600</v>
      </c>
      <c r="R23" s="15" t="s">
        <v>43</v>
      </c>
      <c r="S23" s="15"/>
      <c r="T23" s="15"/>
      <c r="U23" s="15"/>
      <c r="V23" s="15"/>
      <c r="W23" s="15"/>
      <c r="X23" s="28">
        <f t="shared" si="4"/>
        <v>33600</v>
      </c>
      <c r="Y23" s="34"/>
    </row>
    <row r="24" s="3" customFormat="1" ht="23" customHeight="1" spans="1:25">
      <c r="A24" s="13">
        <v>22</v>
      </c>
      <c r="B24" s="14" t="s">
        <v>81</v>
      </c>
      <c r="C24" s="16" t="s">
        <v>61</v>
      </c>
      <c r="D24" s="15" t="s">
        <v>62</v>
      </c>
      <c r="E24" s="15" t="s">
        <v>40</v>
      </c>
      <c r="F24" s="15" t="s">
        <v>79</v>
      </c>
      <c r="G24" s="15" t="s">
        <v>64</v>
      </c>
      <c r="H24" s="15">
        <v>10</v>
      </c>
      <c r="I24" s="15">
        <v>80</v>
      </c>
      <c r="J24" s="15">
        <v>30</v>
      </c>
      <c r="K24" s="15">
        <v>30</v>
      </c>
      <c r="L24" s="15">
        <v>30</v>
      </c>
      <c r="M24" s="15">
        <v>30</v>
      </c>
      <c r="N24" s="15">
        <v>120</v>
      </c>
      <c r="O24" s="15">
        <f t="shared" si="2"/>
        <v>36000</v>
      </c>
      <c r="P24" s="18">
        <v>0</v>
      </c>
      <c r="Q24" s="15">
        <f t="shared" si="3"/>
        <v>36000</v>
      </c>
      <c r="R24" s="15" t="s">
        <v>43</v>
      </c>
      <c r="S24" s="15"/>
      <c r="T24" s="15"/>
      <c r="U24" s="15"/>
      <c r="V24" s="15"/>
      <c r="W24" s="15"/>
      <c r="X24" s="28">
        <f t="shared" si="4"/>
        <v>36000</v>
      </c>
      <c r="Y24" s="34"/>
    </row>
    <row r="25" s="3" customFormat="1" ht="23" customHeight="1" spans="1:25">
      <c r="A25" s="13">
        <v>23</v>
      </c>
      <c r="B25" s="14" t="s">
        <v>82</v>
      </c>
      <c r="C25" s="14" t="s">
        <v>61</v>
      </c>
      <c r="D25" s="15" t="s">
        <v>62</v>
      </c>
      <c r="E25" s="15" t="s">
        <v>40</v>
      </c>
      <c r="F25" s="15" t="s">
        <v>79</v>
      </c>
      <c r="G25" s="15" t="s">
        <v>64</v>
      </c>
      <c r="H25" s="15">
        <v>10</v>
      </c>
      <c r="I25" s="15">
        <v>80</v>
      </c>
      <c r="J25" s="15">
        <v>30</v>
      </c>
      <c r="K25" s="15">
        <v>29</v>
      </c>
      <c r="L25" s="15">
        <v>29</v>
      </c>
      <c r="M25" s="15">
        <v>26</v>
      </c>
      <c r="N25" s="15">
        <v>120</v>
      </c>
      <c r="O25" s="15">
        <f t="shared" ref="O25:O62" si="5">N25*M25*H25</f>
        <v>31200</v>
      </c>
      <c r="P25" s="18">
        <v>0</v>
      </c>
      <c r="Q25" s="15">
        <f t="shared" ref="Q25:Q62" si="6">O25-P25</f>
        <v>31200</v>
      </c>
      <c r="R25" s="15" t="s">
        <v>43</v>
      </c>
      <c r="S25" s="15"/>
      <c r="T25" s="15"/>
      <c r="U25" s="15"/>
      <c r="V25" s="15"/>
      <c r="W25" s="15"/>
      <c r="X25" s="28">
        <f t="shared" si="4"/>
        <v>31200</v>
      </c>
      <c r="Y25" s="34"/>
    </row>
    <row r="26" s="3" customFormat="1" ht="23" customHeight="1" spans="1:25">
      <c r="A26" s="13">
        <v>24</v>
      </c>
      <c r="B26" s="14" t="s">
        <v>83</v>
      </c>
      <c r="C26" s="16" t="s">
        <v>61</v>
      </c>
      <c r="D26" s="15" t="s">
        <v>62</v>
      </c>
      <c r="E26" s="15" t="s">
        <v>40</v>
      </c>
      <c r="F26" s="15" t="s">
        <v>79</v>
      </c>
      <c r="G26" s="15" t="s">
        <v>64</v>
      </c>
      <c r="H26" s="15">
        <v>10</v>
      </c>
      <c r="I26" s="15">
        <v>80</v>
      </c>
      <c r="J26" s="15">
        <v>30</v>
      </c>
      <c r="K26" s="15">
        <v>30</v>
      </c>
      <c r="L26" s="15">
        <v>30</v>
      </c>
      <c r="M26" s="15">
        <v>29</v>
      </c>
      <c r="N26" s="15">
        <v>120</v>
      </c>
      <c r="O26" s="15">
        <f t="shared" si="5"/>
        <v>34800</v>
      </c>
      <c r="P26" s="18">
        <v>0</v>
      </c>
      <c r="Q26" s="15">
        <f t="shared" si="6"/>
        <v>34800</v>
      </c>
      <c r="R26" s="15" t="s">
        <v>43</v>
      </c>
      <c r="S26" s="15"/>
      <c r="T26" s="15"/>
      <c r="U26" s="15"/>
      <c r="V26" s="15"/>
      <c r="W26" s="15"/>
      <c r="X26" s="28">
        <f t="shared" si="4"/>
        <v>34800</v>
      </c>
      <c r="Y26" s="34"/>
    </row>
    <row r="27" s="3" customFormat="1" ht="23" customHeight="1" spans="1:25">
      <c r="A27" s="13">
        <v>25</v>
      </c>
      <c r="B27" s="14" t="s">
        <v>84</v>
      </c>
      <c r="C27" s="16" t="s">
        <v>61</v>
      </c>
      <c r="D27" s="15" t="s">
        <v>62</v>
      </c>
      <c r="E27" s="15" t="s">
        <v>40</v>
      </c>
      <c r="F27" s="15" t="s">
        <v>79</v>
      </c>
      <c r="G27" s="15" t="s">
        <v>64</v>
      </c>
      <c r="H27" s="15">
        <v>10</v>
      </c>
      <c r="I27" s="15">
        <v>80</v>
      </c>
      <c r="J27" s="15">
        <v>30</v>
      </c>
      <c r="K27" s="15">
        <v>30</v>
      </c>
      <c r="L27" s="15">
        <v>30</v>
      </c>
      <c r="M27" s="15">
        <v>29</v>
      </c>
      <c r="N27" s="15">
        <v>120</v>
      </c>
      <c r="O27" s="15">
        <f t="shared" si="5"/>
        <v>34800</v>
      </c>
      <c r="P27" s="18">
        <v>0</v>
      </c>
      <c r="Q27" s="15">
        <f t="shared" si="6"/>
        <v>34800</v>
      </c>
      <c r="R27" s="15" t="s">
        <v>43</v>
      </c>
      <c r="S27" s="15"/>
      <c r="T27" s="15"/>
      <c r="U27" s="15"/>
      <c r="V27" s="15"/>
      <c r="W27" s="15"/>
      <c r="X27" s="28">
        <f t="shared" si="4"/>
        <v>34800</v>
      </c>
      <c r="Y27" s="34"/>
    </row>
    <row r="28" s="3" customFormat="1" ht="23" customHeight="1" spans="1:25">
      <c r="A28" s="13">
        <v>26</v>
      </c>
      <c r="B28" s="14" t="s">
        <v>85</v>
      </c>
      <c r="C28" s="16" t="s">
        <v>61</v>
      </c>
      <c r="D28" s="15" t="s">
        <v>62</v>
      </c>
      <c r="E28" s="15" t="s">
        <v>40</v>
      </c>
      <c r="F28" s="15" t="s">
        <v>79</v>
      </c>
      <c r="G28" s="15" t="s">
        <v>64</v>
      </c>
      <c r="H28" s="15">
        <v>10</v>
      </c>
      <c r="I28" s="15">
        <v>80</v>
      </c>
      <c r="J28" s="15">
        <v>30</v>
      </c>
      <c r="K28" s="15">
        <v>30</v>
      </c>
      <c r="L28" s="15">
        <v>30</v>
      </c>
      <c r="M28" s="15">
        <v>29</v>
      </c>
      <c r="N28" s="15">
        <v>120</v>
      </c>
      <c r="O28" s="15">
        <f t="shared" si="5"/>
        <v>34800</v>
      </c>
      <c r="P28" s="18">
        <v>0</v>
      </c>
      <c r="Q28" s="15">
        <f t="shared" si="6"/>
        <v>34800</v>
      </c>
      <c r="R28" s="15" t="s">
        <v>43</v>
      </c>
      <c r="S28" s="15"/>
      <c r="T28" s="15"/>
      <c r="U28" s="15"/>
      <c r="V28" s="15"/>
      <c r="W28" s="15"/>
      <c r="X28" s="28">
        <f t="shared" si="4"/>
        <v>34800</v>
      </c>
      <c r="Y28" s="34"/>
    </row>
    <row r="29" s="3" customFormat="1" ht="23" customHeight="1" spans="1:25">
      <c r="A29" s="13">
        <v>27</v>
      </c>
      <c r="B29" s="14" t="s">
        <v>86</v>
      </c>
      <c r="C29" s="14" t="s">
        <v>61</v>
      </c>
      <c r="D29" s="15" t="s">
        <v>62</v>
      </c>
      <c r="E29" s="15" t="s">
        <v>40</v>
      </c>
      <c r="F29" s="15" t="s">
        <v>79</v>
      </c>
      <c r="G29" s="15" t="s">
        <v>64</v>
      </c>
      <c r="H29" s="15">
        <v>10</v>
      </c>
      <c r="I29" s="15">
        <v>80</v>
      </c>
      <c r="J29" s="15">
        <v>30</v>
      </c>
      <c r="K29" s="15">
        <v>30</v>
      </c>
      <c r="L29" s="15">
        <v>30</v>
      </c>
      <c r="M29" s="15">
        <v>29</v>
      </c>
      <c r="N29" s="15">
        <v>120</v>
      </c>
      <c r="O29" s="15">
        <f t="shared" si="5"/>
        <v>34800</v>
      </c>
      <c r="P29" s="18">
        <v>0</v>
      </c>
      <c r="Q29" s="15">
        <f t="shared" si="6"/>
        <v>34800</v>
      </c>
      <c r="R29" s="15" t="s">
        <v>43</v>
      </c>
      <c r="S29" s="15"/>
      <c r="T29" s="15"/>
      <c r="U29" s="15"/>
      <c r="V29" s="15"/>
      <c r="W29" s="15"/>
      <c r="X29" s="28">
        <f t="shared" si="4"/>
        <v>34800</v>
      </c>
      <c r="Y29" s="34"/>
    </row>
    <row r="30" s="3" customFormat="1" ht="23" customHeight="1" spans="1:25">
      <c r="A30" s="13">
        <v>28</v>
      </c>
      <c r="B30" s="14" t="s">
        <v>87</v>
      </c>
      <c r="C30" s="14" t="s">
        <v>61</v>
      </c>
      <c r="D30" s="15" t="s">
        <v>62</v>
      </c>
      <c r="E30" s="15" t="s">
        <v>40</v>
      </c>
      <c r="F30" s="15" t="s">
        <v>79</v>
      </c>
      <c r="G30" s="15" t="s">
        <v>64</v>
      </c>
      <c r="H30" s="13">
        <v>10</v>
      </c>
      <c r="I30" s="15">
        <v>80</v>
      </c>
      <c r="J30" s="15">
        <v>30</v>
      </c>
      <c r="K30" s="15">
        <v>30</v>
      </c>
      <c r="L30" s="15">
        <v>30</v>
      </c>
      <c r="M30" s="15">
        <v>23</v>
      </c>
      <c r="N30" s="15">
        <v>120</v>
      </c>
      <c r="O30" s="15">
        <f t="shared" si="5"/>
        <v>27600</v>
      </c>
      <c r="P30" s="18">
        <v>0</v>
      </c>
      <c r="Q30" s="15">
        <f t="shared" si="6"/>
        <v>27600</v>
      </c>
      <c r="R30" s="15" t="s">
        <v>43</v>
      </c>
      <c r="S30" s="15"/>
      <c r="T30" s="15"/>
      <c r="U30" s="15"/>
      <c r="V30" s="15"/>
      <c r="W30" s="15"/>
      <c r="X30" s="28">
        <f t="shared" si="4"/>
        <v>27600</v>
      </c>
      <c r="Y30" s="34"/>
    </row>
    <row r="31" s="3" customFormat="1" ht="23" customHeight="1" spans="1:25">
      <c r="A31" s="13">
        <v>29</v>
      </c>
      <c r="B31" s="14" t="s">
        <v>88</v>
      </c>
      <c r="C31" s="16" t="s">
        <v>61</v>
      </c>
      <c r="D31" s="15" t="s">
        <v>62</v>
      </c>
      <c r="E31" s="15" t="s">
        <v>40</v>
      </c>
      <c r="F31" s="15" t="s">
        <v>89</v>
      </c>
      <c r="G31" s="15" t="s">
        <v>64</v>
      </c>
      <c r="H31" s="15">
        <v>10</v>
      </c>
      <c r="I31" s="15">
        <v>80</v>
      </c>
      <c r="J31" s="15">
        <v>30</v>
      </c>
      <c r="K31" s="15">
        <v>30</v>
      </c>
      <c r="L31" s="15">
        <v>30</v>
      </c>
      <c r="M31" s="15">
        <v>29</v>
      </c>
      <c r="N31" s="15">
        <v>120</v>
      </c>
      <c r="O31" s="15">
        <f t="shared" si="5"/>
        <v>34800</v>
      </c>
      <c r="P31" s="18">
        <v>0</v>
      </c>
      <c r="Q31" s="15">
        <f t="shared" si="6"/>
        <v>34800</v>
      </c>
      <c r="R31" s="15" t="s">
        <v>43</v>
      </c>
      <c r="S31" s="15"/>
      <c r="T31" s="15"/>
      <c r="U31" s="15"/>
      <c r="V31" s="15"/>
      <c r="W31" s="15"/>
      <c r="X31" s="28">
        <f t="shared" si="4"/>
        <v>34800</v>
      </c>
      <c r="Y31" s="34"/>
    </row>
    <row r="32" s="3" customFormat="1" ht="23" customHeight="1" spans="1:25">
      <c r="A32" s="13">
        <v>30</v>
      </c>
      <c r="B32" s="14" t="s">
        <v>90</v>
      </c>
      <c r="C32" s="16" t="s">
        <v>61</v>
      </c>
      <c r="D32" s="15" t="s">
        <v>62</v>
      </c>
      <c r="E32" s="15" t="s">
        <v>40</v>
      </c>
      <c r="F32" s="15" t="s">
        <v>89</v>
      </c>
      <c r="G32" s="15" t="s">
        <v>64</v>
      </c>
      <c r="H32" s="15">
        <v>10</v>
      </c>
      <c r="I32" s="15">
        <v>80</v>
      </c>
      <c r="J32" s="15">
        <v>30</v>
      </c>
      <c r="K32" s="15">
        <v>30</v>
      </c>
      <c r="L32" s="15">
        <v>30</v>
      </c>
      <c r="M32" s="15">
        <v>30</v>
      </c>
      <c r="N32" s="15">
        <v>120</v>
      </c>
      <c r="O32" s="15">
        <f t="shared" si="5"/>
        <v>36000</v>
      </c>
      <c r="P32" s="18">
        <v>0</v>
      </c>
      <c r="Q32" s="15">
        <f t="shared" si="6"/>
        <v>36000</v>
      </c>
      <c r="R32" s="15" t="s">
        <v>43</v>
      </c>
      <c r="S32" s="15"/>
      <c r="T32" s="15"/>
      <c r="U32" s="15"/>
      <c r="V32" s="15"/>
      <c r="W32" s="15"/>
      <c r="X32" s="28">
        <f t="shared" si="4"/>
        <v>36000</v>
      </c>
      <c r="Y32" s="34"/>
    </row>
    <row r="33" s="3" customFormat="1" ht="23" customHeight="1" spans="1:25">
      <c r="A33" s="13">
        <v>31</v>
      </c>
      <c r="B33" s="14" t="s">
        <v>91</v>
      </c>
      <c r="C33" s="14" t="s">
        <v>61</v>
      </c>
      <c r="D33" s="15" t="s">
        <v>62</v>
      </c>
      <c r="E33" s="15" t="s">
        <v>40</v>
      </c>
      <c r="F33" s="15" t="s">
        <v>89</v>
      </c>
      <c r="G33" s="15" t="s">
        <v>64</v>
      </c>
      <c r="H33" s="13">
        <v>10</v>
      </c>
      <c r="I33" s="15">
        <v>80</v>
      </c>
      <c r="J33" s="15">
        <v>30</v>
      </c>
      <c r="K33" s="15">
        <v>30</v>
      </c>
      <c r="L33" s="15">
        <v>30</v>
      </c>
      <c r="M33" s="15">
        <v>28</v>
      </c>
      <c r="N33" s="15">
        <v>120</v>
      </c>
      <c r="O33" s="15">
        <f t="shared" si="5"/>
        <v>33600</v>
      </c>
      <c r="P33" s="18">
        <v>0</v>
      </c>
      <c r="Q33" s="15">
        <f t="shared" si="6"/>
        <v>33600</v>
      </c>
      <c r="R33" s="15" t="s">
        <v>43</v>
      </c>
      <c r="S33" s="15"/>
      <c r="T33" s="15"/>
      <c r="U33" s="15"/>
      <c r="V33" s="15"/>
      <c r="W33" s="15"/>
      <c r="X33" s="28">
        <f t="shared" si="4"/>
        <v>33600</v>
      </c>
      <c r="Y33" s="34"/>
    </row>
    <row r="34" s="3" customFormat="1" ht="23" customHeight="1" spans="1:25">
      <c r="A34" s="13">
        <v>32</v>
      </c>
      <c r="B34" s="14" t="s">
        <v>92</v>
      </c>
      <c r="C34" s="16" t="s">
        <v>61</v>
      </c>
      <c r="D34" s="15" t="s">
        <v>62</v>
      </c>
      <c r="E34" s="15" t="s">
        <v>40</v>
      </c>
      <c r="F34" s="15" t="s">
        <v>89</v>
      </c>
      <c r="G34" s="15" t="s">
        <v>64</v>
      </c>
      <c r="H34" s="15">
        <v>10</v>
      </c>
      <c r="I34" s="15">
        <v>80</v>
      </c>
      <c r="J34" s="15">
        <v>30</v>
      </c>
      <c r="K34" s="15">
        <v>30</v>
      </c>
      <c r="L34" s="15">
        <v>30</v>
      </c>
      <c r="M34" s="15">
        <v>28</v>
      </c>
      <c r="N34" s="15">
        <v>120</v>
      </c>
      <c r="O34" s="15">
        <f t="shared" si="5"/>
        <v>33600</v>
      </c>
      <c r="P34" s="18">
        <v>0</v>
      </c>
      <c r="Q34" s="15">
        <f t="shared" si="6"/>
        <v>33600</v>
      </c>
      <c r="R34" s="15" t="s">
        <v>43</v>
      </c>
      <c r="S34" s="15"/>
      <c r="T34" s="15"/>
      <c r="U34" s="15"/>
      <c r="V34" s="15"/>
      <c r="W34" s="15"/>
      <c r="X34" s="28">
        <f t="shared" si="4"/>
        <v>33600</v>
      </c>
      <c r="Y34" s="34"/>
    </row>
    <row r="35" s="3" customFormat="1" ht="23" customHeight="1" spans="1:25">
      <c r="A35" s="13">
        <v>33</v>
      </c>
      <c r="B35" s="14" t="s">
        <v>93</v>
      </c>
      <c r="C35" s="16" t="s">
        <v>61</v>
      </c>
      <c r="D35" s="15" t="s">
        <v>62</v>
      </c>
      <c r="E35" s="15" t="s">
        <v>40</v>
      </c>
      <c r="F35" s="15" t="s">
        <v>89</v>
      </c>
      <c r="G35" s="15" t="s">
        <v>64</v>
      </c>
      <c r="H35" s="15">
        <v>10</v>
      </c>
      <c r="I35" s="15">
        <v>80</v>
      </c>
      <c r="J35" s="15">
        <v>30</v>
      </c>
      <c r="K35" s="15">
        <v>30</v>
      </c>
      <c r="L35" s="15">
        <v>30</v>
      </c>
      <c r="M35" s="15">
        <v>27</v>
      </c>
      <c r="N35" s="15">
        <v>120</v>
      </c>
      <c r="O35" s="15">
        <f t="shared" si="5"/>
        <v>32400</v>
      </c>
      <c r="P35" s="18">
        <v>0</v>
      </c>
      <c r="Q35" s="15">
        <f t="shared" si="6"/>
        <v>32400</v>
      </c>
      <c r="R35" s="15" t="s">
        <v>43</v>
      </c>
      <c r="S35" s="15"/>
      <c r="T35" s="15"/>
      <c r="U35" s="15"/>
      <c r="V35" s="15"/>
      <c r="W35" s="15"/>
      <c r="X35" s="28">
        <f t="shared" si="4"/>
        <v>32400</v>
      </c>
      <c r="Y35" s="34"/>
    </row>
    <row r="36" s="3" customFormat="1" ht="23" customHeight="1" spans="1:25">
      <c r="A36" s="13">
        <v>34</v>
      </c>
      <c r="B36" s="14" t="s">
        <v>94</v>
      </c>
      <c r="C36" s="14" t="s">
        <v>61</v>
      </c>
      <c r="D36" s="15" t="s">
        <v>62</v>
      </c>
      <c r="E36" s="15" t="s">
        <v>40</v>
      </c>
      <c r="F36" s="15" t="s">
        <v>89</v>
      </c>
      <c r="G36" s="15" t="s">
        <v>64</v>
      </c>
      <c r="H36" s="13">
        <v>10</v>
      </c>
      <c r="I36" s="15">
        <v>80</v>
      </c>
      <c r="J36" s="15">
        <v>30</v>
      </c>
      <c r="K36" s="15">
        <v>30</v>
      </c>
      <c r="L36" s="15">
        <v>30</v>
      </c>
      <c r="M36" s="15">
        <v>29</v>
      </c>
      <c r="N36" s="15">
        <v>120</v>
      </c>
      <c r="O36" s="15">
        <f t="shared" si="5"/>
        <v>34800</v>
      </c>
      <c r="P36" s="18">
        <v>0</v>
      </c>
      <c r="Q36" s="15">
        <f t="shared" si="6"/>
        <v>34800</v>
      </c>
      <c r="R36" s="15" t="s">
        <v>43</v>
      </c>
      <c r="S36" s="15"/>
      <c r="T36" s="15"/>
      <c r="U36" s="15"/>
      <c r="V36" s="15"/>
      <c r="W36" s="15"/>
      <c r="X36" s="28">
        <f t="shared" si="4"/>
        <v>34800</v>
      </c>
      <c r="Y36" s="34"/>
    </row>
    <row r="37" s="3" customFormat="1" ht="23" customHeight="1" spans="1:25">
      <c r="A37" s="13">
        <v>35</v>
      </c>
      <c r="B37" s="14" t="s">
        <v>95</v>
      </c>
      <c r="C37" s="16" t="s">
        <v>61</v>
      </c>
      <c r="D37" s="15" t="s">
        <v>62</v>
      </c>
      <c r="E37" s="15" t="s">
        <v>40</v>
      </c>
      <c r="F37" s="15" t="s">
        <v>89</v>
      </c>
      <c r="G37" s="15" t="s">
        <v>64</v>
      </c>
      <c r="H37" s="15">
        <v>10</v>
      </c>
      <c r="I37" s="15">
        <v>80</v>
      </c>
      <c r="J37" s="15">
        <v>30</v>
      </c>
      <c r="K37" s="15">
        <v>29</v>
      </c>
      <c r="L37" s="15">
        <v>29</v>
      </c>
      <c r="M37" s="15">
        <v>26</v>
      </c>
      <c r="N37" s="15">
        <v>120</v>
      </c>
      <c r="O37" s="15">
        <f t="shared" si="5"/>
        <v>31200</v>
      </c>
      <c r="P37" s="18">
        <v>0</v>
      </c>
      <c r="Q37" s="15">
        <f t="shared" si="6"/>
        <v>31200</v>
      </c>
      <c r="R37" s="15" t="s">
        <v>43</v>
      </c>
      <c r="S37" s="15"/>
      <c r="T37" s="15"/>
      <c r="U37" s="15"/>
      <c r="V37" s="15"/>
      <c r="W37" s="15"/>
      <c r="X37" s="28">
        <f t="shared" si="4"/>
        <v>31200</v>
      </c>
      <c r="Y37" s="34"/>
    </row>
    <row r="38" s="3" customFormat="1" ht="23" customHeight="1" spans="1:25">
      <c r="A38" s="13">
        <v>36</v>
      </c>
      <c r="B38" s="14" t="s">
        <v>96</v>
      </c>
      <c r="C38" s="16" t="s">
        <v>61</v>
      </c>
      <c r="D38" s="15" t="s">
        <v>62</v>
      </c>
      <c r="E38" s="15" t="s">
        <v>40</v>
      </c>
      <c r="F38" s="15" t="s">
        <v>89</v>
      </c>
      <c r="G38" s="15" t="s">
        <v>64</v>
      </c>
      <c r="H38" s="15">
        <v>10</v>
      </c>
      <c r="I38" s="15">
        <v>80</v>
      </c>
      <c r="J38" s="15">
        <v>30</v>
      </c>
      <c r="K38" s="15">
        <v>30</v>
      </c>
      <c r="L38" s="15">
        <v>30</v>
      </c>
      <c r="M38" s="15">
        <v>29</v>
      </c>
      <c r="N38" s="15">
        <v>120</v>
      </c>
      <c r="O38" s="15">
        <f t="shared" si="5"/>
        <v>34800</v>
      </c>
      <c r="P38" s="18">
        <v>0</v>
      </c>
      <c r="Q38" s="15">
        <f t="shared" si="6"/>
        <v>34800</v>
      </c>
      <c r="R38" s="15" t="s">
        <v>43</v>
      </c>
      <c r="S38" s="15"/>
      <c r="T38" s="15"/>
      <c r="U38" s="15"/>
      <c r="V38" s="15"/>
      <c r="W38" s="15"/>
      <c r="X38" s="28">
        <f t="shared" si="4"/>
        <v>34800</v>
      </c>
      <c r="Y38" s="34"/>
    </row>
    <row r="39" s="3" customFormat="1" ht="23" customHeight="1" spans="1:25">
      <c r="A39" s="13">
        <v>37</v>
      </c>
      <c r="B39" s="14" t="s">
        <v>97</v>
      </c>
      <c r="C39" s="16" t="s">
        <v>61</v>
      </c>
      <c r="D39" s="15" t="s">
        <v>62</v>
      </c>
      <c r="E39" s="15" t="s">
        <v>40</v>
      </c>
      <c r="F39" s="15" t="s">
        <v>89</v>
      </c>
      <c r="G39" s="15" t="s">
        <v>64</v>
      </c>
      <c r="H39" s="15">
        <v>10</v>
      </c>
      <c r="I39" s="15">
        <v>80</v>
      </c>
      <c r="J39" s="15">
        <v>30</v>
      </c>
      <c r="K39" s="15">
        <v>29</v>
      </c>
      <c r="L39" s="15">
        <v>29</v>
      </c>
      <c r="M39" s="15">
        <v>27</v>
      </c>
      <c r="N39" s="15">
        <v>120</v>
      </c>
      <c r="O39" s="15">
        <f t="shared" si="5"/>
        <v>32400</v>
      </c>
      <c r="P39" s="18">
        <v>0</v>
      </c>
      <c r="Q39" s="15">
        <f t="shared" si="6"/>
        <v>32400</v>
      </c>
      <c r="R39" s="15" t="s">
        <v>43</v>
      </c>
      <c r="S39" s="15"/>
      <c r="T39" s="15"/>
      <c r="U39" s="15"/>
      <c r="V39" s="15"/>
      <c r="W39" s="15"/>
      <c r="X39" s="28">
        <f t="shared" si="4"/>
        <v>32400</v>
      </c>
      <c r="Y39" s="34"/>
    </row>
    <row r="40" s="3" customFormat="1" ht="23" customHeight="1" spans="1:25">
      <c r="A40" s="13">
        <v>38</v>
      </c>
      <c r="B40" s="14" t="s">
        <v>98</v>
      </c>
      <c r="C40" s="14" t="s">
        <v>61</v>
      </c>
      <c r="D40" s="15" t="s">
        <v>71</v>
      </c>
      <c r="E40" s="15" t="s">
        <v>40</v>
      </c>
      <c r="F40" s="15" t="s">
        <v>99</v>
      </c>
      <c r="G40" s="15" t="s">
        <v>64</v>
      </c>
      <c r="H40" s="13">
        <v>7</v>
      </c>
      <c r="I40" s="15">
        <v>56</v>
      </c>
      <c r="J40" s="15">
        <v>30</v>
      </c>
      <c r="K40" s="15">
        <v>30</v>
      </c>
      <c r="L40" s="15">
        <v>30</v>
      </c>
      <c r="M40" s="15">
        <v>28</v>
      </c>
      <c r="N40" s="15">
        <v>200</v>
      </c>
      <c r="O40" s="15">
        <f t="shared" si="5"/>
        <v>39200</v>
      </c>
      <c r="P40" s="18">
        <v>0</v>
      </c>
      <c r="Q40" s="15">
        <f t="shared" si="6"/>
        <v>39200</v>
      </c>
      <c r="R40" s="15" t="s">
        <v>43</v>
      </c>
      <c r="S40" s="15"/>
      <c r="T40" s="15"/>
      <c r="U40" s="15"/>
      <c r="V40" s="15"/>
      <c r="W40" s="15"/>
      <c r="X40" s="28">
        <f t="shared" si="4"/>
        <v>39200</v>
      </c>
      <c r="Y40" s="34"/>
    </row>
    <row r="41" s="3" customFormat="1" ht="23" customHeight="1" spans="1:25">
      <c r="A41" s="13">
        <v>39</v>
      </c>
      <c r="B41" s="14" t="s">
        <v>100</v>
      </c>
      <c r="C41" s="16" t="s">
        <v>61</v>
      </c>
      <c r="D41" s="15" t="s">
        <v>71</v>
      </c>
      <c r="E41" s="15" t="s">
        <v>40</v>
      </c>
      <c r="F41" s="15" t="s">
        <v>99</v>
      </c>
      <c r="G41" s="15" t="s">
        <v>64</v>
      </c>
      <c r="H41" s="15">
        <v>7</v>
      </c>
      <c r="I41" s="15">
        <v>56</v>
      </c>
      <c r="J41" s="15">
        <v>30</v>
      </c>
      <c r="K41" s="15">
        <v>30</v>
      </c>
      <c r="L41" s="15">
        <v>30</v>
      </c>
      <c r="M41" s="15">
        <v>28</v>
      </c>
      <c r="N41" s="15">
        <v>200</v>
      </c>
      <c r="O41" s="15">
        <f t="shared" si="5"/>
        <v>39200</v>
      </c>
      <c r="P41" s="18">
        <v>0</v>
      </c>
      <c r="Q41" s="15">
        <f t="shared" si="6"/>
        <v>39200</v>
      </c>
      <c r="R41" s="15" t="s">
        <v>43</v>
      </c>
      <c r="S41" s="15"/>
      <c r="T41" s="15"/>
      <c r="U41" s="15"/>
      <c r="V41" s="15"/>
      <c r="W41" s="15"/>
      <c r="X41" s="28">
        <f t="shared" si="4"/>
        <v>39200</v>
      </c>
      <c r="Y41" s="34"/>
    </row>
    <row r="42" s="3" customFormat="1" ht="23" customHeight="1" spans="1:25">
      <c r="A42" s="13">
        <v>40</v>
      </c>
      <c r="B42" s="14" t="s">
        <v>101</v>
      </c>
      <c r="C42" s="16" t="s">
        <v>61</v>
      </c>
      <c r="D42" s="15" t="s">
        <v>71</v>
      </c>
      <c r="E42" s="15" t="s">
        <v>40</v>
      </c>
      <c r="F42" s="15" t="s">
        <v>99</v>
      </c>
      <c r="G42" s="15" t="s">
        <v>64</v>
      </c>
      <c r="H42" s="15">
        <v>7</v>
      </c>
      <c r="I42" s="15">
        <v>56</v>
      </c>
      <c r="J42" s="15">
        <v>30</v>
      </c>
      <c r="K42" s="15">
        <v>30</v>
      </c>
      <c r="L42" s="15">
        <v>30</v>
      </c>
      <c r="M42" s="15">
        <v>27</v>
      </c>
      <c r="N42" s="15">
        <v>200</v>
      </c>
      <c r="O42" s="15">
        <f t="shared" si="5"/>
        <v>37800</v>
      </c>
      <c r="P42" s="18">
        <v>0</v>
      </c>
      <c r="Q42" s="15">
        <f t="shared" si="6"/>
        <v>37800</v>
      </c>
      <c r="R42" s="15" t="s">
        <v>43</v>
      </c>
      <c r="S42" s="15"/>
      <c r="T42" s="15"/>
      <c r="U42" s="15"/>
      <c r="V42" s="15"/>
      <c r="W42" s="15"/>
      <c r="X42" s="28">
        <f t="shared" si="4"/>
        <v>37800</v>
      </c>
      <c r="Y42" s="34"/>
    </row>
    <row r="43" s="3" customFormat="1" ht="23" customHeight="1" spans="1:25">
      <c r="A43" s="13">
        <v>41</v>
      </c>
      <c r="B43" s="14" t="s">
        <v>102</v>
      </c>
      <c r="C43" s="16" t="s">
        <v>61</v>
      </c>
      <c r="D43" s="15" t="s">
        <v>71</v>
      </c>
      <c r="E43" s="15" t="s">
        <v>40</v>
      </c>
      <c r="F43" s="15" t="s">
        <v>99</v>
      </c>
      <c r="G43" s="15" t="s">
        <v>64</v>
      </c>
      <c r="H43" s="15">
        <v>7</v>
      </c>
      <c r="I43" s="15">
        <v>56</v>
      </c>
      <c r="J43" s="15">
        <v>30</v>
      </c>
      <c r="K43" s="15">
        <v>30</v>
      </c>
      <c r="L43" s="15">
        <v>30</v>
      </c>
      <c r="M43" s="15">
        <v>28</v>
      </c>
      <c r="N43" s="15">
        <v>200</v>
      </c>
      <c r="O43" s="15">
        <f t="shared" si="5"/>
        <v>39200</v>
      </c>
      <c r="P43" s="18">
        <v>0</v>
      </c>
      <c r="Q43" s="15">
        <f t="shared" si="6"/>
        <v>39200</v>
      </c>
      <c r="R43" s="15" t="s">
        <v>43</v>
      </c>
      <c r="S43" s="15"/>
      <c r="T43" s="15"/>
      <c r="U43" s="15"/>
      <c r="V43" s="15"/>
      <c r="W43" s="15"/>
      <c r="X43" s="28">
        <f t="shared" si="4"/>
        <v>39200</v>
      </c>
      <c r="Y43" s="34"/>
    </row>
    <row r="44" s="3" customFormat="1" ht="23" customHeight="1" spans="1:25">
      <c r="A44" s="13">
        <v>42</v>
      </c>
      <c r="B44" s="14" t="s">
        <v>103</v>
      </c>
      <c r="C44" s="16" t="s">
        <v>61</v>
      </c>
      <c r="D44" s="15" t="s">
        <v>104</v>
      </c>
      <c r="E44" s="15" t="s">
        <v>29</v>
      </c>
      <c r="F44" s="15" t="s">
        <v>105</v>
      </c>
      <c r="G44" s="15" t="s">
        <v>106</v>
      </c>
      <c r="H44" s="15">
        <v>29</v>
      </c>
      <c r="I44" s="15">
        <v>240</v>
      </c>
      <c r="J44" s="15">
        <v>50</v>
      </c>
      <c r="K44" s="15">
        <v>50</v>
      </c>
      <c r="L44" s="15">
        <v>48</v>
      </c>
      <c r="M44" s="15">
        <v>23</v>
      </c>
      <c r="N44" s="15">
        <v>110</v>
      </c>
      <c r="O44" s="15">
        <f t="shared" si="5"/>
        <v>73370</v>
      </c>
      <c r="P44" s="18">
        <f>M44*H44*N44*0.15</f>
        <v>11005.5</v>
      </c>
      <c r="Q44" s="15">
        <f t="shared" si="6"/>
        <v>62364.5</v>
      </c>
      <c r="R44" s="15" t="s">
        <v>107</v>
      </c>
      <c r="S44" s="15"/>
      <c r="T44" s="15"/>
      <c r="U44" s="15"/>
      <c r="V44" s="15"/>
      <c r="W44" s="15"/>
      <c r="X44" s="28">
        <f t="shared" si="4"/>
        <v>62364.5</v>
      </c>
      <c r="Y44" s="34"/>
    </row>
    <row r="45" s="3" customFormat="1" ht="23" customHeight="1" spans="1:25">
      <c r="A45" s="13">
        <v>43</v>
      </c>
      <c r="B45" s="14" t="s">
        <v>108</v>
      </c>
      <c r="C45" s="16" t="s">
        <v>109</v>
      </c>
      <c r="D45" s="15" t="s">
        <v>110</v>
      </c>
      <c r="E45" s="15" t="s">
        <v>111</v>
      </c>
      <c r="F45" s="15" t="s">
        <v>112</v>
      </c>
      <c r="G45" s="15" t="s">
        <v>113</v>
      </c>
      <c r="H45" s="15">
        <v>20</v>
      </c>
      <c r="I45" s="15">
        <v>120</v>
      </c>
      <c r="J45" s="15">
        <v>60</v>
      </c>
      <c r="K45" s="15">
        <v>60</v>
      </c>
      <c r="L45" s="15">
        <v>60</v>
      </c>
      <c r="M45" s="15">
        <v>0</v>
      </c>
      <c r="N45" s="15">
        <v>100</v>
      </c>
      <c r="O45" s="15">
        <f t="shared" si="5"/>
        <v>0</v>
      </c>
      <c r="P45" s="18">
        <v>36000</v>
      </c>
      <c r="Q45" s="15">
        <f t="shared" si="6"/>
        <v>-36000</v>
      </c>
      <c r="R45" s="15" t="s">
        <v>43</v>
      </c>
      <c r="S45" s="15"/>
      <c r="T45" s="15"/>
      <c r="U45" s="15"/>
      <c r="V45" s="15"/>
      <c r="W45" s="15"/>
      <c r="X45" s="29">
        <f t="shared" si="4"/>
        <v>-36000</v>
      </c>
      <c r="Y45" s="32">
        <f>SUM(X45:X62)</f>
        <v>89900</v>
      </c>
    </row>
    <row r="46" s="3" customFormat="1" ht="23" customHeight="1" spans="1:25">
      <c r="A46" s="13">
        <v>44</v>
      </c>
      <c r="B46" s="14" t="s">
        <v>114</v>
      </c>
      <c r="C46" s="16" t="s">
        <v>109</v>
      </c>
      <c r="D46" s="15" t="s">
        <v>115</v>
      </c>
      <c r="E46" s="15" t="s">
        <v>111</v>
      </c>
      <c r="F46" s="15" t="s">
        <v>116</v>
      </c>
      <c r="G46" s="15" t="s">
        <v>117</v>
      </c>
      <c r="H46" s="15">
        <v>30</v>
      </c>
      <c r="I46" s="15">
        <v>210</v>
      </c>
      <c r="J46" s="15">
        <v>60</v>
      </c>
      <c r="K46" s="15">
        <v>58</v>
      </c>
      <c r="L46" s="15">
        <v>55</v>
      </c>
      <c r="M46" s="15">
        <v>37</v>
      </c>
      <c r="N46" s="15">
        <v>100</v>
      </c>
      <c r="O46" s="15">
        <f t="shared" si="5"/>
        <v>111000</v>
      </c>
      <c r="P46" s="18">
        <v>63000</v>
      </c>
      <c r="Q46" s="15">
        <f t="shared" si="6"/>
        <v>48000</v>
      </c>
      <c r="R46" s="15" t="s">
        <v>107</v>
      </c>
      <c r="S46" s="15"/>
      <c r="T46" s="15"/>
      <c r="U46" s="15"/>
      <c r="V46" s="15"/>
      <c r="W46" s="15"/>
      <c r="X46" s="29">
        <f t="shared" si="4"/>
        <v>48000</v>
      </c>
      <c r="Y46" s="32"/>
    </row>
    <row r="47" s="3" customFormat="1" ht="23" customHeight="1" spans="1:25">
      <c r="A47" s="13">
        <v>45</v>
      </c>
      <c r="B47" s="14" t="s">
        <v>118</v>
      </c>
      <c r="C47" s="14" t="s">
        <v>109</v>
      </c>
      <c r="D47" s="15" t="s">
        <v>119</v>
      </c>
      <c r="E47" s="15" t="s">
        <v>111</v>
      </c>
      <c r="F47" s="15" t="s">
        <v>120</v>
      </c>
      <c r="G47" s="15" t="s">
        <v>121</v>
      </c>
      <c r="H47" s="13">
        <v>40</v>
      </c>
      <c r="I47" s="15">
        <v>280</v>
      </c>
      <c r="J47" s="15">
        <v>60</v>
      </c>
      <c r="K47" s="15">
        <v>60</v>
      </c>
      <c r="L47" s="15">
        <v>59</v>
      </c>
      <c r="M47" s="15">
        <v>35</v>
      </c>
      <c r="N47" s="15">
        <v>100</v>
      </c>
      <c r="O47" s="15">
        <f t="shared" si="5"/>
        <v>140000</v>
      </c>
      <c r="P47" s="18">
        <v>84600</v>
      </c>
      <c r="Q47" s="15">
        <f t="shared" si="6"/>
        <v>55400</v>
      </c>
      <c r="R47" s="15" t="s">
        <v>107</v>
      </c>
      <c r="S47" s="15"/>
      <c r="T47" s="15"/>
      <c r="U47" s="15"/>
      <c r="V47" s="15"/>
      <c r="W47" s="15"/>
      <c r="X47" s="29">
        <f t="shared" si="4"/>
        <v>55400</v>
      </c>
      <c r="Y47" s="32"/>
    </row>
    <row r="48" s="3" customFormat="1" ht="23" customHeight="1" spans="1:25">
      <c r="A48" s="13">
        <v>46</v>
      </c>
      <c r="B48" s="14" t="s">
        <v>122</v>
      </c>
      <c r="C48" s="16" t="s">
        <v>109</v>
      </c>
      <c r="D48" s="15" t="s">
        <v>119</v>
      </c>
      <c r="E48" s="15" t="s">
        <v>111</v>
      </c>
      <c r="F48" s="15" t="s">
        <v>123</v>
      </c>
      <c r="G48" s="15" t="s">
        <v>124</v>
      </c>
      <c r="H48" s="15">
        <v>47</v>
      </c>
      <c r="I48" s="15">
        <v>280</v>
      </c>
      <c r="J48" s="15">
        <v>60</v>
      </c>
      <c r="K48" s="15">
        <v>60</v>
      </c>
      <c r="L48" s="15">
        <v>60</v>
      </c>
      <c r="M48" s="15">
        <v>0</v>
      </c>
      <c r="N48" s="15">
        <v>100</v>
      </c>
      <c r="O48" s="15">
        <f t="shared" si="5"/>
        <v>0</v>
      </c>
      <c r="P48" s="18">
        <v>84600</v>
      </c>
      <c r="Q48" s="15">
        <f t="shared" si="6"/>
        <v>-84600</v>
      </c>
      <c r="R48" s="15" t="s">
        <v>107</v>
      </c>
      <c r="S48" s="15"/>
      <c r="T48" s="15"/>
      <c r="U48" s="15"/>
      <c r="V48" s="15"/>
      <c r="W48" s="15"/>
      <c r="X48" s="29">
        <f t="shared" si="4"/>
        <v>-84600</v>
      </c>
      <c r="Y48" s="32"/>
    </row>
    <row r="49" s="3" customFormat="1" ht="23" customHeight="1" spans="1:25">
      <c r="A49" s="13">
        <v>47</v>
      </c>
      <c r="B49" s="14" t="s">
        <v>125</v>
      </c>
      <c r="C49" s="14" t="s">
        <v>109</v>
      </c>
      <c r="D49" s="15" t="s">
        <v>115</v>
      </c>
      <c r="E49" s="15" t="s">
        <v>111</v>
      </c>
      <c r="F49" s="15" t="s">
        <v>126</v>
      </c>
      <c r="G49" s="15" t="s">
        <v>127</v>
      </c>
      <c r="H49" s="13">
        <v>31</v>
      </c>
      <c r="I49" s="15">
        <v>210</v>
      </c>
      <c r="J49" s="15">
        <v>60</v>
      </c>
      <c r="K49" s="15">
        <v>60</v>
      </c>
      <c r="L49" s="15">
        <v>59</v>
      </c>
      <c r="M49" s="15">
        <v>28</v>
      </c>
      <c r="N49" s="15">
        <v>100</v>
      </c>
      <c r="O49" s="15">
        <f t="shared" si="5"/>
        <v>86800</v>
      </c>
      <c r="P49" s="18">
        <v>63000</v>
      </c>
      <c r="Q49" s="15">
        <f t="shared" si="6"/>
        <v>23800</v>
      </c>
      <c r="R49" s="15" t="s">
        <v>107</v>
      </c>
      <c r="S49" s="15"/>
      <c r="T49" s="15"/>
      <c r="U49" s="15"/>
      <c r="V49" s="15"/>
      <c r="W49" s="15"/>
      <c r="X49" s="29">
        <f t="shared" si="4"/>
        <v>23800</v>
      </c>
      <c r="Y49" s="32"/>
    </row>
    <row r="50" s="3" customFormat="1" ht="23" customHeight="1" spans="1:25">
      <c r="A50" s="13">
        <v>48</v>
      </c>
      <c r="B50" s="14" t="s">
        <v>128</v>
      </c>
      <c r="C50" s="16" t="s">
        <v>109</v>
      </c>
      <c r="D50" s="15" t="s">
        <v>119</v>
      </c>
      <c r="E50" s="15" t="s">
        <v>111</v>
      </c>
      <c r="F50" s="15" t="s">
        <v>129</v>
      </c>
      <c r="G50" s="15" t="s">
        <v>130</v>
      </c>
      <c r="H50" s="15">
        <v>38</v>
      </c>
      <c r="I50" s="15">
        <v>280</v>
      </c>
      <c r="J50" s="15">
        <v>60</v>
      </c>
      <c r="K50" s="15">
        <v>60</v>
      </c>
      <c r="L50" s="15">
        <v>60</v>
      </c>
      <c r="M50" s="15">
        <v>31</v>
      </c>
      <c r="N50" s="15">
        <v>100</v>
      </c>
      <c r="O50" s="15">
        <f t="shared" si="5"/>
        <v>117800</v>
      </c>
      <c r="P50" s="18">
        <v>84600</v>
      </c>
      <c r="Q50" s="15">
        <f t="shared" si="6"/>
        <v>33200</v>
      </c>
      <c r="R50" s="15" t="s">
        <v>107</v>
      </c>
      <c r="S50" s="15"/>
      <c r="T50" s="15"/>
      <c r="U50" s="15"/>
      <c r="V50" s="15"/>
      <c r="W50" s="15"/>
      <c r="X50" s="29">
        <f t="shared" si="4"/>
        <v>33200</v>
      </c>
      <c r="Y50" s="32"/>
    </row>
    <row r="51" s="3" customFormat="1" ht="23" customHeight="1" spans="1:25">
      <c r="A51" s="13">
        <v>49</v>
      </c>
      <c r="B51" s="14" t="s">
        <v>131</v>
      </c>
      <c r="C51" s="16" t="s">
        <v>109</v>
      </c>
      <c r="D51" s="15" t="s">
        <v>115</v>
      </c>
      <c r="E51" s="15" t="s">
        <v>111</v>
      </c>
      <c r="F51" s="15" t="s">
        <v>132</v>
      </c>
      <c r="G51" s="15" t="s">
        <v>133</v>
      </c>
      <c r="H51" s="15">
        <v>35</v>
      </c>
      <c r="I51" s="15">
        <v>210</v>
      </c>
      <c r="J51" s="15">
        <v>60</v>
      </c>
      <c r="K51" s="15">
        <v>60</v>
      </c>
      <c r="L51" s="15">
        <v>58</v>
      </c>
      <c r="M51" s="15">
        <v>29</v>
      </c>
      <c r="N51" s="15">
        <v>100</v>
      </c>
      <c r="O51" s="15">
        <f t="shared" si="5"/>
        <v>101500</v>
      </c>
      <c r="P51" s="18">
        <v>63000</v>
      </c>
      <c r="Q51" s="15">
        <f t="shared" si="6"/>
        <v>38500</v>
      </c>
      <c r="R51" s="15" t="s">
        <v>107</v>
      </c>
      <c r="S51" s="15"/>
      <c r="T51" s="15"/>
      <c r="U51" s="15"/>
      <c r="V51" s="15"/>
      <c r="W51" s="15"/>
      <c r="X51" s="29">
        <f t="shared" si="4"/>
        <v>38500</v>
      </c>
      <c r="Y51" s="32"/>
    </row>
    <row r="52" s="3" customFormat="1" ht="23" customHeight="1" spans="1:25">
      <c r="A52" s="13">
        <v>50</v>
      </c>
      <c r="B52" s="14" t="s">
        <v>134</v>
      </c>
      <c r="C52" s="16" t="s">
        <v>109</v>
      </c>
      <c r="D52" s="15" t="s">
        <v>115</v>
      </c>
      <c r="E52" s="15" t="s">
        <v>111</v>
      </c>
      <c r="F52" s="15" t="s">
        <v>135</v>
      </c>
      <c r="G52" s="15" t="s">
        <v>136</v>
      </c>
      <c r="H52" s="15">
        <v>27</v>
      </c>
      <c r="I52" s="15">
        <v>210</v>
      </c>
      <c r="J52" s="15">
        <v>60</v>
      </c>
      <c r="K52" s="15">
        <v>60</v>
      </c>
      <c r="L52" s="15">
        <v>59</v>
      </c>
      <c r="M52" s="15">
        <v>36</v>
      </c>
      <c r="N52" s="15">
        <v>100</v>
      </c>
      <c r="O52" s="15">
        <f t="shared" si="5"/>
        <v>97200</v>
      </c>
      <c r="P52" s="18">
        <v>63000</v>
      </c>
      <c r="Q52" s="15">
        <f t="shared" si="6"/>
        <v>34200</v>
      </c>
      <c r="R52" s="15" t="s">
        <v>107</v>
      </c>
      <c r="S52" s="15"/>
      <c r="T52" s="15"/>
      <c r="U52" s="15"/>
      <c r="V52" s="15"/>
      <c r="W52" s="15"/>
      <c r="X52" s="29">
        <f t="shared" si="4"/>
        <v>34200</v>
      </c>
      <c r="Y52" s="32"/>
    </row>
    <row r="53" s="3" customFormat="1" ht="23" customHeight="1" spans="1:25">
      <c r="A53" s="13">
        <v>51</v>
      </c>
      <c r="B53" s="14" t="s">
        <v>137</v>
      </c>
      <c r="C53" s="14" t="s">
        <v>109</v>
      </c>
      <c r="D53" s="15" t="s">
        <v>115</v>
      </c>
      <c r="E53" s="15" t="s">
        <v>111</v>
      </c>
      <c r="F53" s="15" t="s">
        <v>138</v>
      </c>
      <c r="G53" s="15" t="s">
        <v>139</v>
      </c>
      <c r="H53" s="13">
        <v>28</v>
      </c>
      <c r="I53" s="15">
        <v>210</v>
      </c>
      <c r="J53" s="15">
        <v>60</v>
      </c>
      <c r="K53" s="15">
        <v>60</v>
      </c>
      <c r="L53" s="15">
        <v>60</v>
      </c>
      <c r="M53" s="15">
        <v>25</v>
      </c>
      <c r="N53" s="15">
        <v>100</v>
      </c>
      <c r="O53" s="15">
        <f t="shared" si="5"/>
        <v>70000</v>
      </c>
      <c r="P53" s="18">
        <v>63000</v>
      </c>
      <c r="Q53" s="15">
        <f t="shared" si="6"/>
        <v>7000</v>
      </c>
      <c r="R53" s="15" t="s">
        <v>107</v>
      </c>
      <c r="S53" s="15"/>
      <c r="T53" s="15"/>
      <c r="U53" s="15"/>
      <c r="V53" s="15"/>
      <c r="W53" s="15"/>
      <c r="X53" s="29">
        <f t="shared" si="4"/>
        <v>7000</v>
      </c>
      <c r="Y53" s="32"/>
    </row>
    <row r="54" s="3" customFormat="1" ht="23" customHeight="1" spans="1:25">
      <c r="A54" s="13">
        <v>52</v>
      </c>
      <c r="B54" s="14" t="s">
        <v>140</v>
      </c>
      <c r="C54" s="16" t="s">
        <v>109</v>
      </c>
      <c r="D54" s="15" t="s">
        <v>119</v>
      </c>
      <c r="E54" s="15" t="s">
        <v>111</v>
      </c>
      <c r="F54" s="15" t="s">
        <v>141</v>
      </c>
      <c r="G54" s="15" t="s">
        <v>142</v>
      </c>
      <c r="H54" s="15">
        <v>38</v>
      </c>
      <c r="I54" s="15">
        <v>280</v>
      </c>
      <c r="J54" s="15">
        <v>60</v>
      </c>
      <c r="K54" s="15">
        <v>60</v>
      </c>
      <c r="L54" s="15">
        <v>60</v>
      </c>
      <c r="M54" s="15">
        <v>31</v>
      </c>
      <c r="N54" s="15">
        <v>100</v>
      </c>
      <c r="O54" s="15">
        <f t="shared" si="5"/>
        <v>117800</v>
      </c>
      <c r="P54" s="18">
        <v>84600</v>
      </c>
      <c r="Q54" s="15">
        <f t="shared" si="6"/>
        <v>33200</v>
      </c>
      <c r="R54" s="15" t="s">
        <v>107</v>
      </c>
      <c r="S54" s="15"/>
      <c r="T54" s="15"/>
      <c r="U54" s="15"/>
      <c r="V54" s="15"/>
      <c r="W54" s="15"/>
      <c r="X54" s="29">
        <f t="shared" si="4"/>
        <v>33200</v>
      </c>
      <c r="Y54" s="32"/>
    </row>
    <row r="55" s="3" customFormat="1" ht="23" customHeight="1" spans="1:25">
      <c r="A55" s="13">
        <v>53</v>
      </c>
      <c r="B55" s="14" t="s">
        <v>143</v>
      </c>
      <c r="C55" s="14" t="s">
        <v>109</v>
      </c>
      <c r="D55" s="15" t="s">
        <v>115</v>
      </c>
      <c r="E55" s="15" t="s">
        <v>111</v>
      </c>
      <c r="F55" s="15" t="s">
        <v>144</v>
      </c>
      <c r="G55" s="15" t="s">
        <v>145</v>
      </c>
      <c r="H55" s="15">
        <v>28</v>
      </c>
      <c r="I55" s="15">
        <v>210</v>
      </c>
      <c r="J55" s="15">
        <v>60</v>
      </c>
      <c r="K55" s="15">
        <v>60</v>
      </c>
      <c r="L55" s="15">
        <v>60</v>
      </c>
      <c r="M55" s="15">
        <v>36</v>
      </c>
      <c r="N55" s="15">
        <v>100</v>
      </c>
      <c r="O55" s="15">
        <f t="shared" si="5"/>
        <v>100800</v>
      </c>
      <c r="P55" s="18">
        <v>63000</v>
      </c>
      <c r="Q55" s="15">
        <f t="shared" si="6"/>
        <v>37800</v>
      </c>
      <c r="R55" s="15" t="s">
        <v>107</v>
      </c>
      <c r="S55" s="15"/>
      <c r="T55" s="15"/>
      <c r="U55" s="15"/>
      <c r="V55" s="15"/>
      <c r="W55" s="15"/>
      <c r="X55" s="29">
        <f t="shared" si="4"/>
        <v>37800</v>
      </c>
      <c r="Y55" s="32"/>
    </row>
    <row r="56" s="3" customFormat="1" ht="23" customHeight="1" spans="1:25">
      <c r="A56" s="13">
        <v>54</v>
      </c>
      <c r="B56" s="14" t="s">
        <v>146</v>
      </c>
      <c r="C56" s="14" t="s">
        <v>109</v>
      </c>
      <c r="D56" s="15" t="s">
        <v>115</v>
      </c>
      <c r="E56" s="15" t="s">
        <v>111</v>
      </c>
      <c r="F56" s="15" t="s">
        <v>144</v>
      </c>
      <c r="G56" s="15" t="s">
        <v>147</v>
      </c>
      <c r="H56" s="15">
        <v>34</v>
      </c>
      <c r="I56" s="15">
        <v>210</v>
      </c>
      <c r="J56" s="15">
        <v>60</v>
      </c>
      <c r="K56" s="15">
        <v>60</v>
      </c>
      <c r="L56" s="15">
        <v>60</v>
      </c>
      <c r="M56" s="15">
        <v>35</v>
      </c>
      <c r="N56" s="15">
        <v>100</v>
      </c>
      <c r="O56" s="15">
        <f t="shared" si="5"/>
        <v>119000</v>
      </c>
      <c r="P56" s="18">
        <v>63000</v>
      </c>
      <c r="Q56" s="15">
        <f t="shared" si="6"/>
        <v>56000</v>
      </c>
      <c r="R56" s="15" t="s">
        <v>107</v>
      </c>
      <c r="S56" s="15"/>
      <c r="T56" s="15"/>
      <c r="U56" s="15"/>
      <c r="V56" s="15"/>
      <c r="W56" s="15"/>
      <c r="X56" s="29">
        <f t="shared" si="4"/>
        <v>56000</v>
      </c>
      <c r="Y56" s="32"/>
    </row>
    <row r="57" s="3" customFormat="1" ht="23" customHeight="1" spans="1:25">
      <c r="A57" s="13">
        <v>55</v>
      </c>
      <c r="B57" s="17" t="s">
        <v>148</v>
      </c>
      <c r="C57" s="14" t="s">
        <v>109</v>
      </c>
      <c r="D57" s="15" t="s">
        <v>115</v>
      </c>
      <c r="E57" s="15" t="s">
        <v>111</v>
      </c>
      <c r="F57" s="15" t="s">
        <v>149</v>
      </c>
      <c r="G57" s="15" t="s">
        <v>150</v>
      </c>
      <c r="H57" s="15">
        <v>30</v>
      </c>
      <c r="I57" s="15">
        <v>210</v>
      </c>
      <c r="J57" s="15">
        <v>60</v>
      </c>
      <c r="K57" s="15">
        <v>60</v>
      </c>
      <c r="L57" s="15">
        <v>60</v>
      </c>
      <c r="M57" s="15">
        <v>34</v>
      </c>
      <c r="N57" s="15">
        <v>100</v>
      </c>
      <c r="O57" s="15">
        <f t="shared" si="5"/>
        <v>102000</v>
      </c>
      <c r="P57" s="18">
        <v>63000</v>
      </c>
      <c r="Q57" s="15">
        <f t="shared" si="6"/>
        <v>39000</v>
      </c>
      <c r="R57" s="15" t="s">
        <v>107</v>
      </c>
      <c r="S57" s="15"/>
      <c r="T57" s="15"/>
      <c r="U57" s="15"/>
      <c r="V57" s="15"/>
      <c r="W57" s="15"/>
      <c r="X57" s="29">
        <f t="shared" si="4"/>
        <v>39000</v>
      </c>
      <c r="Y57" s="32"/>
    </row>
    <row r="58" s="3" customFormat="1" ht="23" customHeight="1" spans="1:25">
      <c r="A58" s="13">
        <v>56</v>
      </c>
      <c r="B58" s="14" t="s">
        <v>151</v>
      </c>
      <c r="C58" s="14" t="s">
        <v>109</v>
      </c>
      <c r="D58" s="15" t="s">
        <v>119</v>
      </c>
      <c r="E58" s="15" t="s">
        <v>111</v>
      </c>
      <c r="F58" s="15" t="s">
        <v>152</v>
      </c>
      <c r="G58" s="18" t="s">
        <v>153</v>
      </c>
      <c r="H58" s="15">
        <v>47</v>
      </c>
      <c r="I58" s="15">
        <v>280</v>
      </c>
      <c r="J58" s="15">
        <v>60</v>
      </c>
      <c r="K58" s="15">
        <v>60</v>
      </c>
      <c r="L58" s="15">
        <v>60</v>
      </c>
      <c r="M58" s="15">
        <v>0</v>
      </c>
      <c r="N58" s="15">
        <v>100</v>
      </c>
      <c r="O58" s="15">
        <f t="shared" si="5"/>
        <v>0</v>
      </c>
      <c r="P58" s="18">
        <v>84600</v>
      </c>
      <c r="Q58" s="15">
        <f t="shared" si="6"/>
        <v>-84600</v>
      </c>
      <c r="R58" s="15" t="s">
        <v>107</v>
      </c>
      <c r="S58" s="15"/>
      <c r="T58" s="15"/>
      <c r="U58" s="15"/>
      <c r="V58" s="15"/>
      <c r="W58" s="15"/>
      <c r="X58" s="29">
        <f t="shared" si="4"/>
        <v>-84600</v>
      </c>
      <c r="Y58" s="32"/>
    </row>
    <row r="59" s="3" customFormat="1" ht="23" customHeight="1" spans="1:25">
      <c r="A59" s="13">
        <v>57</v>
      </c>
      <c r="B59" s="14" t="s">
        <v>154</v>
      </c>
      <c r="C59" s="14" t="s">
        <v>109</v>
      </c>
      <c r="D59" s="15" t="s">
        <v>110</v>
      </c>
      <c r="E59" s="15" t="s">
        <v>111</v>
      </c>
      <c r="F59" s="15" t="s">
        <v>155</v>
      </c>
      <c r="G59" s="15" t="s">
        <v>156</v>
      </c>
      <c r="H59" s="19">
        <v>20</v>
      </c>
      <c r="I59" s="15">
        <v>120</v>
      </c>
      <c r="J59" s="15">
        <v>60</v>
      </c>
      <c r="K59" s="15">
        <v>60</v>
      </c>
      <c r="L59" s="15">
        <v>60</v>
      </c>
      <c r="M59" s="15">
        <v>0</v>
      </c>
      <c r="N59" s="15">
        <v>100</v>
      </c>
      <c r="O59" s="15">
        <f t="shared" si="5"/>
        <v>0</v>
      </c>
      <c r="P59" s="18">
        <v>36000</v>
      </c>
      <c r="Q59" s="15">
        <f t="shared" si="6"/>
        <v>-36000</v>
      </c>
      <c r="R59" s="15" t="s">
        <v>43</v>
      </c>
      <c r="S59" s="15"/>
      <c r="T59" s="15"/>
      <c r="U59" s="15"/>
      <c r="V59" s="15"/>
      <c r="W59" s="15"/>
      <c r="X59" s="29">
        <f t="shared" si="4"/>
        <v>-36000</v>
      </c>
      <c r="Y59" s="32"/>
    </row>
    <row r="60" s="3" customFormat="1" ht="23" customHeight="1" spans="1:25">
      <c r="A60" s="13">
        <v>58</v>
      </c>
      <c r="B60" s="14" t="s">
        <v>157</v>
      </c>
      <c r="C60" s="18" t="s">
        <v>109</v>
      </c>
      <c r="D60" s="15" t="s">
        <v>110</v>
      </c>
      <c r="E60" s="15" t="s">
        <v>111</v>
      </c>
      <c r="F60" s="15" t="s">
        <v>155</v>
      </c>
      <c r="G60" s="15" t="s">
        <v>158</v>
      </c>
      <c r="H60" s="15">
        <v>20</v>
      </c>
      <c r="I60" s="15">
        <v>120</v>
      </c>
      <c r="J60" s="15">
        <v>60</v>
      </c>
      <c r="K60" s="15">
        <v>60</v>
      </c>
      <c r="L60" s="15">
        <v>60</v>
      </c>
      <c r="M60" s="15">
        <v>0</v>
      </c>
      <c r="N60" s="15">
        <v>100</v>
      </c>
      <c r="O60" s="15">
        <f t="shared" si="5"/>
        <v>0</v>
      </c>
      <c r="P60" s="15">
        <v>36000</v>
      </c>
      <c r="Q60" s="15">
        <f t="shared" si="6"/>
        <v>-36000</v>
      </c>
      <c r="R60" s="15" t="s">
        <v>43</v>
      </c>
      <c r="S60" s="15"/>
      <c r="T60" s="15"/>
      <c r="U60" s="15"/>
      <c r="V60" s="15"/>
      <c r="W60" s="15"/>
      <c r="X60" s="29">
        <f t="shared" si="4"/>
        <v>-36000</v>
      </c>
      <c r="Y60" s="32"/>
    </row>
    <row r="61" s="3" customFormat="1" ht="23" customHeight="1" spans="1:25">
      <c r="A61" s="13">
        <v>59</v>
      </c>
      <c r="B61" s="14" t="s">
        <v>159</v>
      </c>
      <c r="C61" s="18" t="s">
        <v>109</v>
      </c>
      <c r="D61" s="15" t="s">
        <v>115</v>
      </c>
      <c r="E61" s="15" t="s">
        <v>111</v>
      </c>
      <c r="F61" s="15" t="s">
        <v>160</v>
      </c>
      <c r="G61" s="15" t="s">
        <v>161</v>
      </c>
      <c r="H61" s="15">
        <v>29</v>
      </c>
      <c r="I61" s="15">
        <v>210</v>
      </c>
      <c r="J61" s="15">
        <v>60</v>
      </c>
      <c r="K61" s="15">
        <v>60</v>
      </c>
      <c r="L61" s="15">
        <v>59</v>
      </c>
      <c r="M61" s="15">
        <v>30</v>
      </c>
      <c r="N61" s="15">
        <v>100</v>
      </c>
      <c r="O61" s="15">
        <f t="shared" si="5"/>
        <v>87000</v>
      </c>
      <c r="P61" s="15">
        <v>63000</v>
      </c>
      <c r="Q61" s="15">
        <f t="shared" si="6"/>
        <v>24000</v>
      </c>
      <c r="R61" s="15" t="s">
        <v>107</v>
      </c>
      <c r="S61" s="15"/>
      <c r="T61" s="15"/>
      <c r="U61" s="15"/>
      <c r="V61" s="15"/>
      <c r="W61" s="15"/>
      <c r="X61" s="29">
        <f t="shared" si="4"/>
        <v>24000</v>
      </c>
      <c r="Y61" s="32"/>
    </row>
    <row r="62" s="3" customFormat="1" ht="23" customHeight="1" spans="1:25">
      <c r="A62" s="13">
        <v>60</v>
      </c>
      <c r="B62" s="14" t="s">
        <v>162</v>
      </c>
      <c r="C62" s="14" t="s">
        <v>109</v>
      </c>
      <c r="D62" s="15" t="s">
        <v>115</v>
      </c>
      <c r="E62" s="15" t="s">
        <v>111</v>
      </c>
      <c r="F62" s="15" t="s">
        <v>163</v>
      </c>
      <c r="G62" s="15" t="s">
        <v>164</v>
      </c>
      <c r="H62" s="13">
        <v>35</v>
      </c>
      <c r="I62" s="15">
        <v>210</v>
      </c>
      <c r="J62" s="15">
        <v>60</v>
      </c>
      <c r="K62" s="15">
        <v>60</v>
      </c>
      <c r="L62" s="15">
        <v>60</v>
      </c>
      <c r="M62" s="15">
        <v>0</v>
      </c>
      <c r="N62" s="15">
        <v>100</v>
      </c>
      <c r="O62" s="15">
        <f t="shared" si="5"/>
        <v>0</v>
      </c>
      <c r="P62" s="18">
        <v>63000</v>
      </c>
      <c r="Q62" s="15">
        <f t="shared" si="6"/>
        <v>-63000</v>
      </c>
      <c r="R62" s="15" t="s">
        <v>107</v>
      </c>
      <c r="S62" s="15"/>
      <c r="T62" s="15"/>
      <c r="U62" s="15"/>
      <c r="V62" s="15"/>
      <c r="W62" s="15"/>
      <c r="X62" s="29">
        <f t="shared" si="4"/>
        <v>-63000</v>
      </c>
      <c r="Y62" s="32"/>
    </row>
    <row r="63" s="3" customFormat="1" ht="23" customHeight="1" spans="1:25">
      <c r="A63" s="13" t="s">
        <v>165</v>
      </c>
      <c r="B63" s="13"/>
      <c r="C63" s="13"/>
      <c r="D63" s="13"/>
      <c r="E63" s="13"/>
      <c r="F63" s="13"/>
      <c r="G63" s="13"/>
      <c r="H63" s="13"/>
      <c r="I63" s="13"/>
      <c r="J63" s="13">
        <f>SUM(J3:J62)</f>
        <v>2390</v>
      </c>
      <c r="K63" s="13">
        <f>SUM(K3:K62)</f>
        <v>2355</v>
      </c>
      <c r="L63" s="13">
        <f>SUM(L3:L62)</f>
        <v>2325</v>
      </c>
      <c r="M63" s="13">
        <f>SUM(M3:M62)</f>
        <v>1551</v>
      </c>
      <c r="N63" s="13"/>
      <c r="O63" s="23">
        <f>SUM(O4:O62)</f>
        <v>2786190</v>
      </c>
      <c r="P63" s="23">
        <f>SUM(P4:P62)</f>
        <v>1172005.5</v>
      </c>
      <c r="Q63" s="23">
        <f>SUM(Q3:Q62)</f>
        <v>1614184.5</v>
      </c>
      <c r="R63" s="27"/>
      <c r="S63" s="27">
        <f t="shared" ref="S63:Y63" si="7">SUM(S3:S62)</f>
        <v>69</v>
      </c>
      <c r="T63" s="27">
        <f t="shared" si="7"/>
        <v>69</v>
      </c>
      <c r="U63" s="27">
        <f t="shared" si="7"/>
        <v>69</v>
      </c>
      <c r="V63" s="27">
        <f t="shared" si="7"/>
        <v>540</v>
      </c>
      <c r="W63" s="27">
        <f t="shared" si="7"/>
        <v>18630</v>
      </c>
      <c r="X63" s="30">
        <f t="shared" si="7"/>
        <v>1632814.5</v>
      </c>
      <c r="Y63" s="35">
        <f t="shared" si="7"/>
        <v>1632814.5</v>
      </c>
    </row>
    <row r="64" s="4" customFormat="1" ht="36" customHeight="1" spans="1:25">
      <c r="A64" s="20" t="s">
        <v>166</v>
      </c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="4" customFormat="1" ht="36" customHeight="1" spans="1:25">
      <c r="A65" s="20" t="s">
        <v>167</v>
      </c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="4" customFormat="1" ht="36" customHeight="1" spans="1:25">
      <c r="A66" s="20" t="s">
        <v>168</v>
      </c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</row>
    <row r="67" s="4" customFormat="1" ht="36" customHeight="1" spans="1:25">
      <c r="A67" s="20" t="s">
        <v>169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</row>
  </sheetData>
  <autoFilter ref="A2:DV67">
    <extLst/>
  </autoFilter>
  <mergeCells count="68">
    <mergeCell ref="A1:Y1"/>
    <mergeCell ref="R5:W5"/>
    <mergeCell ref="R6:W6"/>
    <mergeCell ref="R7:W7"/>
    <mergeCell ref="R8:W8"/>
    <mergeCell ref="R9:W9"/>
    <mergeCell ref="R10:W10"/>
    <mergeCell ref="R11:W11"/>
    <mergeCell ref="R12:W12"/>
    <mergeCell ref="R13:W13"/>
    <mergeCell ref="R14:W14"/>
    <mergeCell ref="R15:W15"/>
    <mergeCell ref="R16:W16"/>
    <mergeCell ref="R17:W17"/>
    <mergeCell ref="R18:W18"/>
    <mergeCell ref="R19:W19"/>
    <mergeCell ref="R20:W20"/>
    <mergeCell ref="R21:W21"/>
    <mergeCell ref="R22:W22"/>
    <mergeCell ref="R23:W23"/>
    <mergeCell ref="R24:W24"/>
    <mergeCell ref="R25:W25"/>
    <mergeCell ref="R26:W26"/>
    <mergeCell ref="R27:W27"/>
    <mergeCell ref="R28:W28"/>
    <mergeCell ref="R29:W29"/>
    <mergeCell ref="R30:W30"/>
    <mergeCell ref="R31:W31"/>
    <mergeCell ref="R32:W32"/>
    <mergeCell ref="R33:W33"/>
    <mergeCell ref="R34:W34"/>
    <mergeCell ref="R35:W35"/>
    <mergeCell ref="R36:W36"/>
    <mergeCell ref="R37:W37"/>
    <mergeCell ref="R38:W38"/>
    <mergeCell ref="R39:W39"/>
    <mergeCell ref="R40:W40"/>
    <mergeCell ref="R41:W41"/>
    <mergeCell ref="R42:W42"/>
    <mergeCell ref="R43:W43"/>
    <mergeCell ref="R44:W44"/>
    <mergeCell ref="R45:W45"/>
    <mergeCell ref="R46:W46"/>
    <mergeCell ref="R47:W47"/>
    <mergeCell ref="R48:W48"/>
    <mergeCell ref="R49:W49"/>
    <mergeCell ref="R50:W50"/>
    <mergeCell ref="R51:W51"/>
    <mergeCell ref="R52:W52"/>
    <mergeCell ref="R53:W53"/>
    <mergeCell ref="R54:W54"/>
    <mergeCell ref="R55:W55"/>
    <mergeCell ref="R56:W56"/>
    <mergeCell ref="R57:W57"/>
    <mergeCell ref="R58:W58"/>
    <mergeCell ref="R59:W59"/>
    <mergeCell ref="R60:W60"/>
    <mergeCell ref="R61:W61"/>
    <mergeCell ref="R62:W62"/>
    <mergeCell ref="B63:I63"/>
    <mergeCell ref="A64:Y64"/>
    <mergeCell ref="A65:Y65"/>
    <mergeCell ref="A66:Y66"/>
    <mergeCell ref="A67:Y67"/>
    <mergeCell ref="Y3:Y4"/>
    <mergeCell ref="Y7:Y9"/>
    <mergeCell ref="Y10:Y44"/>
    <mergeCell ref="Y45:Y62"/>
  </mergeCells>
  <pageMargins left="0.239583333333333" right="0.239583333333333" top="0.751388888888889" bottom="0.751388888888889" header="0.310416666666667" footer="0.310416666666667"/>
  <pageSetup paperSize="9" scale="59" fitToHeight="0" orientation="landscape" horizontalDpi="600" vertic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zjk</dc:creator>
  <cp:lastModifiedBy>peach</cp:lastModifiedBy>
  <dcterms:created xsi:type="dcterms:W3CDTF">2020-04-15T01:35:00Z</dcterms:created>
  <dcterms:modified xsi:type="dcterms:W3CDTF">2025-10-27T01:55:08Z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2052-11.8.2.12195</vt:lpwstr>
  </property>
  <property fmtid="{D5CDD505-2E9C-101B-9397-08002B2CF9AE}" pid="3" name="KSOReadingLayout">
    <vt:bool>false</vt:bool>
  </property>
  <property fmtid="{D5CDD505-2E9C-101B-9397-08002B2CF9AE}" pid="4" name="ICV">
    <vt:lpwstr>2088A1B9F1234D21866406C819933D00</vt:lpwstr>
  </property>
</Properties>
</file>